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35" yWindow="45" windowWidth="11925" windowHeight="7875" activeTab="0"/>
  </bookViews>
  <sheets>
    <sheet name="提出書類確認表" sheetId="1" r:id="rId1"/>
    <sheet name="申請書１" sheetId="2" r:id="rId2"/>
    <sheet name="申請書２" sheetId="3" r:id="rId3"/>
    <sheet name="申請書３" sheetId="4" r:id="rId4"/>
    <sheet name="申請書４" sheetId="5" r:id="rId5"/>
    <sheet name="申請書５" sheetId="6" r:id="rId6"/>
    <sheet name="申請書６" sheetId="7" r:id="rId7"/>
    <sheet name="業種コード" sheetId="8" state="hidden" r:id="rId8"/>
  </sheets>
  <definedNames>
    <definedName name="_xlnm.Print_Area" localSheetId="1">'申請書１'!$A$1:$L$44</definedName>
    <definedName name="_xlnm.Print_Area" localSheetId="2">'申請書２'!$A$1:$J$21</definedName>
    <definedName name="_xlnm.Print_Area" localSheetId="3">'申請書３'!$A$1:$H$185</definedName>
    <definedName name="_xlnm.Print_Area" localSheetId="4">'申請書４'!$A$1:$P$33</definedName>
    <definedName name="_xlnm.Print_Area" localSheetId="5">'申請書５'!$A$1:$I$132</definedName>
    <definedName name="_xlnm.Print_Area" localSheetId="6">'申請書６'!$A$1:$I$26</definedName>
    <definedName name="_xlnm.Print_Area" localSheetId="0">'提出書類確認表'!$A$1:$H$28</definedName>
    <definedName name="その他">'業種コード'!$G$41:$G$45</definedName>
    <definedName name="チェック">'申請書２'!$M$5:$M$8</definedName>
    <definedName name="委託業務">'業種コード'!$G$46:$G$60</definedName>
    <definedName name="医療・薬品">'業種コード'!$G$25:$G$27</definedName>
    <definedName name="印刷">'業種コード'!$G$2:$G$4</definedName>
    <definedName name="園芸用品・飼料">'業種コード'!$G$31:$G$32</definedName>
    <definedName name="看板">'業種コード'!$G$24</definedName>
    <definedName name="機械器具・保安用品">'業種コード'!$G$8:$G$12</definedName>
    <definedName name="徽章・美術品">'業種コード'!$G$22:$G$23</definedName>
    <definedName name="教育用品">'業種コード'!$G$19:$G$21</definedName>
    <definedName name="建設資材">'業種コード'!$G$35:$G$40</definedName>
    <definedName name="事務用品">'業種コード'!$G$16:$G$18</definedName>
    <definedName name="事務用品・家具">'業種コード'!$G$16:$G$18</definedName>
    <definedName name="車両">'業種コード'!$G$28:$G$30</definedName>
    <definedName name="精密機器">'業種コード'!$G$13:$G$15</definedName>
    <definedName name="大分類">'業種コード'!$D$2:$D$17</definedName>
    <definedName name="日用品">'業種コード'!$G$5:$G$7</definedName>
    <definedName name="燃料">'業種コード'!$G$33</definedName>
    <definedName name="不用品の買取">'業種コード'!$G$34</definedName>
  </definedNames>
  <calcPr fullCalcOnLoad="1"/>
</workbook>
</file>

<file path=xl/comments1.xml><?xml version="1.0" encoding="utf-8"?>
<comments xmlns="http://schemas.openxmlformats.org/spreadsheetml/2006/main">
  <authors>
    <author>Administrator</author>
  </authors>
  <commentList>
    <comment ref="C2" authorId="0">
      <text>
        <r>
          <rPr>
            <sz val="9"/>
            <rFont val="ＭＳ ゴシック"/>
            <family val="3"/>
          </rPr>
          <t>申請書１の入力を反映します。</t>
        </r>
      </text>
    </comment>
  </commentList>
</comments>
</file>

<file path=xl/comments3.xml><?xml version="1.0" encoding="utf-8"?>
<comments xmlns="http://schemas.openxmlformats.org/spreadsheetml/2006/main">
  <authors>
    <author>Administrator</author>
  </authors>
  <commentList>
    <comment ref="E20" authorId="0">
      <text>
        <r>
          <rPr>
            <sz val="9"/>
            <rFont val="ＭＳ Ｐゴシック"/>
            <family val="3"/>
          </rPr>
          <t>上記（Ａ）～（Ｄ）を反映します。</t>
        </r>
      </text>
    </comment>
    <comment ref="D2" authorId="0">
      <text>
        <r>
          <rPr>
            <sz val="9"/>
            <rFont val="ＭＳ Ｐゴシック"/>
            <family val="3"/>
          </rPr>
          <t>申請書１の入力を反映します。</t>
        </r>
      </text>
    </comment>
  </commentList>
</comments>
</file>

<file path=xl/comments4.xml><?xml version="1.0" encoding="utf-8"?>
<comments xmlns="http://schemas.openxmlformats.org/spreadsheetml/2006/main">
  <authors>
    <author>Administrator</author>
  </authors>
  <commentList>
    <comment ref="C2" authorId="0">
      <text>
        <r>
          <rPr>
            <sz val="9"/>
            <rFont val="ＭＳ Ｐゴシック"/>
            <family val="3"/>
          </rPr>
          <t>申請書１の入力が反映されます。</t>
        </r>
      </text>
    </comment>
    <comment ref="A5" authorId="0">
      <text>
        <r>
          <rPr>
            <sz val="9"/>
            <rFont val="ＭＳ Ｐゴシック"/>
            <family val="3"/>
          </rPr>
          <t>こちらから入力してください。</t>
        </r>
      </text>
    </comment>
    <comment ref="D5" authorId="0">
      <text>
        <r>
          <rPr>
            <sz val="9"/>
            <rFont val="ＭＳ Ｐゴシック"/>
            <family val="3"/>
          </rPr>
          <t>先に「大分類」を入力してください。</t>
        </r>
      </text>
    </comment>
    <comment ref="C39" authorId="0">
      <text>
        <r>
          <rPr>
            <sz val="9"/>
            <rFont val="ＭＳ Ｐゴシック"/>
            <family val="3"/>
          </rPr>
          <t>申請書１の入力が反映されます。</t>
        </r>
      </text>
    </comment>
    <comment ref="A42" authorId="0">
      <text>
        <r>
          <rPr>
            <sz val="9"/>
            <rFont val="ＭＳ Ｐゴシック"/>
            <family val="3"/>
          </rPr>
          <t>こちらから入力してください。</t>
        </r>
      </text>
    </comment>
    <comment ref="D42" authorId="0">
      <text>
        <r>
          <rPr>
            <sz val="9"/>
            <rFont val="ＭＳ Ｐゴシック"/>
            <family val="3"/>
          </rPr>
          <t>先に「大分類」を入力してください。</t>
        </r>
      </text>
    </comment>
    <comment ref="F60" authorId="0">
      <text>
        <r>
          <rPr>
            <sz val="9"/>
            <rFont val="ＭＳ Ｐゴシック"/>
            <family val="3"/>
          </rPr>
          <t>自動計算</t>
        </r>
      </text>
    </comment>
    <comment ref="A79" authorId="0">
      <text>
        <r>
          <rPr>
            <sz val="9"/>
            <rFont val="ＭＳ Ｐゴシック"/>
            <family val="3"/>
          </rPr>
          <t>こちらから入力してください。</t>
        </r>
      </text>
    </comment>
    <comment ref="D79" authorId="0">
      <text>
        <r>
          <rPr>
            <sz val="9"/>
            <rFont val="ＭＳ Ｐゴシック"/>
            <family val="3"/>
          </rPr>
          <t>先に「大分類」を入力してください。</t>
        </r>
      </text>
    </comment>
    <comment ref="A116" authorId="0">
      <text>
        <r>
          <rPr>
            <sz val="9"/>
            <rFont val="ＭＳ Ｐゴシック"/>
            <family val="3"/>
          </rPr>
          <t>こちらから入力してください。</t>
        </r>
      </text>
    </comment>
    <comment ref="D116" authorId="0">
      <text>
        <r>
          <rPr>
            <sz val="9"/>
            <rFont val="ＭＳ Ｐゴシック"/>
            <family val="3"/>
          </rPr>
          <t>先に「大分類」を入力してください。</t>
        </r>
      </text>
    </comment>
    <comment ref="C150" authorId="0">
      <text>
        <r>
          <rPr>
            <sz val="9"/>
            <rFont val="ＭＳ Ｐゴシック"/>
            <family val="3"/>
          </rPr>
          <t>申請書１の入力が反映されます。</t>
        </r>
      </text>
    </comment>
    <comment ref="A153" authorId="0">
      <text>
        <r>
          <rPr>
            <sz val="9"/>
            <rFont val="ＭＳ Ｐゴシック"/>
            <family val="3"/>
          </rPr>
          <t>こちらから入力してください。</t>
        </r>
      </text>
    </comment>
    <comment ref="D153" authorId="0">
      <text>
        <r>
          <rPr>
            <sz val="9"/>
            <rFont val="ＭＳ Ｐゴシック"/>
            <family val="3"/>
          </rPr>
          <t>先に「大分類」を入力してください。</t>
        </r>
      </text>
    </comment>
    <comment ref="F23" authorId="0">
      <text>
        <r>
          <rPr>
            <sz val="9"/>
            <rFont val="ＭＳ Ｐゴシック"/>
            <family val="3"/>
          </rPr>
          <t>自動計算</t>
        </r>
      </text>
    </comment>
    <comment ref="C76" authorId="0">
      <text>
        <r>
          <rPr>
            <sz val="9"/>
            <rFont val="ＭＳ Ｐゴシック"/>
            <family val="3"/>
          </rPr>
          <t>申請書１の入力が反映されます。</t>
        </r>
      </text>
    </comment>
    <comment ref="F97" authorId="0">
      <text>
        <r>
          <rPr>
            <sz val="9"/>
            <rFont val="ＭＳ Ｐゴシック"/>
            <family val="3"/>
          </rPr>
          <t>自動計算</t>
        </r>
      </text>
    </comment>
    <comment ref="C113" authorId="0">
      <text>
        <r>
          <rPr>
            <sz val="9"/>
            <rFont val="ＭＳ Ｐゴシック"/>
            <family val="3"/>
          </rPr>
          <t>申請書１の入力が反映されます。</t>
        </r>
      </text>
    </comment>
    <comment ref="F134" authorId="0">
      <text>
        <r>
          <rPr>
            <sz val="9"/>
            <rFont val="ＭＳ Ｐゴシック"/>
            <family val="3"/>
          </rPr>
          <t>自動計算</t>
        </r>
      </text>
    </comment>
    <comment ref="F171" authorId="0">
      <text>
        <r>
          <rPr>
            <sz val="9"/>
            <rFont val="ＭＳ Ｐゴシック"/>
            <family val="3"/>
          </rPr>
          <t>自動計算</t>
        </r>
      </text>
    </comment>
    <comment ref="E1" authorId="0">
      <text>
        <r>
          <rPr>
            <sz val="9"/>
            <rFont val="ＭＳ Ｐゴシック"/>
            <family val="3"/>
          </rPr>
          <t>希望業種(小分類）ごとに調書が必要です。
２枚目以降は下に続く調書を使用してください。</t>
        </r>
      </text>
    </comment>
  </commentList>
</comments>
</file>

<file path=xl/comments5.xml><?xml version="1.0" encoding="utf-8"?>
<comments xmlns="http://schemas.openxmlformats.org/spreadsheetml/2006/main">
  <authors>
    <author>Administrator</author>
  </authors>
  <commentList>
    <comment ref="E2" authorId="0">
      <text>
        <r>
          <rPr>
            <sz val="9"/>
            <rFont val="ＭＳ Ｐゴシック"/>
            <family val="3"/>
          </rPr>
          <t>申請書１の入力が反映されます。</t>
        </r>
      </text>
    </comment>
  </commentList>
</comments>
</file>

<file path=xl/comments6.xml><?xml version="1.0" encoding="utf-8"?>
<comments xmlns="http://schemas.openxmlformats.org/spreadsheetml/2006/main">
  <authors>
    <author>Administrator</author>
  </authors>
  <commentList>
    <comment ref="B2" authorId="0">
      <text>
        <r>
          <rPr>
            <sz val="9"/>
            <rFont val="ＭＳ Ｐゴシック"/>
            <family val="3"/>
          </rPr>
          <t>申請書１の入力が反映されます。</t>
        </r>
      </text>
    </comment>
    <comment ref="B1" authorId="0">
      <text>
        <r>
          <rPr>
            <sz val="9"/>
            <rFont val="ＭＳ Ｐゴシック"/>
            <family val="3"/>
          </rPr>
          <t>登録希望小分類ごとに調書を作成してください。
２枚目以降は下に続く調書を使用してください。</t>
        </r>
      </text>
    </comment>
    <comment ref="B35" authorId="0">
      <text>
        <r>
          <rPr>
            <sz val="9"/>
            <rFont val="ＭＳ Ｐゴシック"/>
            <family val="3"/>
          </rPr>
          <t>申請書１の入力が反映されます。</t>
        </r>
      </text>
    </comment>
    <comment ref="B68" authorId="0">
      <text>
        <r>
          <rPr>
            <sz val="9"/>
            <rFont val="ＭＳ Ｐゴシック"/>
            <family val="3"/>
          </rPr>
          <t>申請書１の入力が反映されます。</t>
        </r>
      </text>
    </comment>
    <comment ref="B101" authorId="0">
      <text>
        <r>
          <rPr>
            <sz val="9"/>
            <rFont val="ＭＳ Ｐゴシック"/>
            <family val="3"/>
          </rPr>
          <t>申請書１の入力が反映されます。</t>
        </r>
      </text>
    </comment>
  </commentList>
</comments>
</file>

<file path=xl/comments7.xml><?xml version="1.0" encoding="utf-8"?>
<comments xmlns="http://schemas.openxmlformats.org/spreadsheetml/2006/main">
  <authors>
    <author>Administrator</author>
  </authors>
  <commentList>
    <comment ref="E5" authorId="0">
      <text>
        <r>
          <rPr>
            <sz val="9"/>
            <rFont val="ＭＳ Ｐゴシック"/>
            <family val="3"/>
          </rPr>
          <t>申請書１の入力が反映されます。</t>
        </r>
      </text>
    </comment>
    <comment ref="E6" authorId="0">
      <text>
        <r>
          <rPr>
            <sz val="9"/>
            <rFont val="ＭＳ Ｐゴシック"/>
            <family val="3"/>
          </rPr>
          <t>申請書１の入力が反映されます。</t>
        </r>
      </text>
    </comment>
    <comment ref="E7" authorId="0">
      <text>
        <r>
          <rPr>
            <sz val="9"/>
            <rFont val="ＭＳ Ｐゴシック"/>
            <family val="3"/>
          </rPr>
          <t>申請書１の入力が反映されます。</t>
        </r>
      </text>
    </comment>
    <comment ref="E8" authorId="0">
      <text>
        <r>
          <rPr>
            <sz val="9"/>
            <rFont val="ＭＳ Ｐゴシック"/>
            <family val="3"/>
          </rPr>
          <t>申請書１の入力が反映されます。</t>
        </r>
      </text>
    </comment>
  </commentList>
</comments>
</file>

<file path=xl/sharedStrings.xml><?xml version="1.0" encoding="utf-8"?>
<sst xmlns="http://schemas.openxmlformats.org/spreadsheetml/2006/main" count="1695" uniqueCount="779">
  <si>
    <t>（あて先)宇都宮市長</t>
  </si>
  <si>
    <t>≪申請者≫</t>
  </si>
  <si>
    <t>フリガナ</t>
  </si>
  <si>
    <t>商号又は名称</t>
  </si>
  <si>
    <t>代表者職名</t>
  </si>
  <si>
    <t>代表者氏名</t>
  </si>
  <si>
    <t>代表者印（実印）</t>
  </si>
  <si>
    <t>〒</t>
  </si>
  <si>
    <t>電話番号</t>
  </si>
  <si>
    <t>≪実印ではない印鑑の登録≫</t>
  </si>
  <si>
    <t>使用印</t>
  </si>
  <si>
    <t>フリガナ</t>
  </si>
  <si>
    <t>代理人職名</t>
  </si>
  <si>
    <t>所在地</t>
  </si>
  <si>
    <t>【この申請に関する問い合わせ先】</t>
  </si>
  <si>
    <t>担当者名</t>
  </si>
  <si>
    <t>部署等の名称</t>
  </si>
  <si>
    <t>≪代理人への委任≫</t>
  </si>
  <si>
    <t>受付番号</t>
  </si>
  <si>
    <t>相手方番号</t>
  </si>
  <si>
    <t>物品製造・販売・委託業務・その他　入札参加資格審査申請書</t>
  </si>
  <si>
    <t>商号又は名称</t>
  </si>
  <si>
    <t>申請書</t>
  </si>
  <si>
    <t>番号</t>
  </si>
  <si>
    <t>提出書類</t>
  </si>
  <si>
    <t>法人</t>
  </si>
  <si>
    <t>個人</t>
  </si>
  <si>
    <t>審査申請書</t>
  </si>
  <si>
    <t>【必須】</t>
  </si>
  <si>
    <t>申請者状況調書</t>
  </si>
  <si>
    <t>登録希望業種調書</t>
  </si>
  <si>
    <t>誓約書</t>
  </si>
  <si>
    <t>法人【必須】</t>
  </si>
  <si>
    <t>個人【必須】</t>
  </si>
  <si>
    <t>財務諸表</t>
  </si>
  <si>
    <t>クリアーホルダー（Ａ４・インデックス付）</t>
  </si>
  <si>
    <t>添付
書類</t>
  </si>
  <si>
    <t>申請者
チェック欄</t>
  </si>
  <si>
    <t>宇都宮市
チェック欄</t>
  </si>
  <si>
    <t>備考</t>
  </si>
  <si>
    <t>項目</t>
  </si>
  <si>
    <t>状況記入欄</t>
  </si>
  <si>
    <t>創業年月日</t>
  </si>
  <si>
    <t>記入例：Ｈ22.4.1</t>
  </si>
  <si>
    <t>総従業員数</t>
  </si>
  <si>
    <t>人</t>
  </si>
  <si>
    <t>千円</t>
  </si>
  <si>
    <t>流動資産</t>
  </si>
  <si>
    <t>流動負債</t>
  </si>
  <si>
    <t>機械及び装置</t>
  </si>
  <si>
    <t>車両運搬具等</t>
  </si>
  <si>
    <t>工具・什器・備品</t>
  </si>
  <si>
    <t>≪法人≫</t>
  </si>
  <si>
    <t>期首資本金（Ａ）</t>
  </si>
  <si>
    <t>元入金</t>
  </si>
  <si>
    <t>事業主借勘定（Ｂ）</t>
  </si>
  <si>
    <t>事業主借</t>
  </si>
  <si>
    <t>事業主貸勘定（Ｃ）</t>
  </si>
  <si>
    <t>事業主貸</t>
  </si>
  <si>
    <t>事業主利益（損失）（Ｄ）</t>
  </si>
  <si>
    <t>青色申告特別控除前の所得金額</t>
  </si>
  <si>
    <t>≪個人≫</t>
  </si>
  <si>
    <t>□</t>
  </si>
  <si>
    <t>□</t>
  </si>
  <si>
    <t>■</t>
  </si>
  <si>
    <t>取扱店</t>
  </si>
  <si>
    <t>代理店・特約店</t>
  </si>
  <si>
    <t>取扱区分</t>
  </si>
  <si>
    <t>メーカー名</t>
  </si>
  <si>
    <t>有効期限</t>
  </si>
  <si>
    <t>取得年月日</t>
  </si>
  <si>
    <t>許認可</t>
  </si>
  <si>
    <t>営業品目</t>
  </si>
  <si>
    <t>小分類</t>
  </si>
  <si>
    <t>大分類</t>
  </si>
  <si>
    <t>大分類
コード</t>
  </si>
  <si>
    <t>業種種別（大分類）</t>
  </si>
  <si>
    <t>小分類
コード</t>
  </si>
  <si>
    <t>業種種別（小分類）</t>
  </si>
  <si>
    <t>10</t>
  </si>
  <si>
    <t>印刷</t>
  </si>
  <si>
    <t>Ａ</t>
  </si>
  <si>
    <t>1010</t>
  </si>
  <si>
    <t>10</t>
  </si>
  <si>
    <t>パンフレット</t>
  </si>
  <si>
    <t>15</t>
  </si>
  <si>
    <t>日用品</t>
  </si>
  <si>
    <t>Ｂ</t>
  </si>
  <si>
    <t>11</t>
  </si>
  <si>
    <t>ポスター</t>
  </si>
  <si>
    <t>20</t>
  </si>
  <si>
    <t>機械器具・保安用品</t>
  </si>
  <si>
    <t>Ｃ</t>
  </si>
  <si>
    <t>1030</t>
  </si>
  <si>
    <t>封筒</t>
  </si>
  <si>
    <t>12</t>
  </si>
  <si>
    <t>頁物</t>
  </si>
  <si>
    <t>25</t>
  </si>
  <si>
    <t>精密機器</t>
  </si>
  <si>
    <t>Ｄ</t>
  </si>
  <si>
    <t>1510</t>
  </si>
  <si>
    <t>日用雑貨</t>
  </si>
  <si>
    <t>13</t>
  </si>
  <si>
    <t>帳票類（カーボン・感圧複写）</t>
  </si>
  <si>
    <t>30</t>
  </si>
  <si>
    <t>事務用品・家具</t>
  </si>
  <si>
    <t>E</t>
  </si>
  <si>
    <t>1520</t>
  </si>
  <si>
    <t>被服・靴・カバン</t>
  </si>
  <si>
    <t>14</t>
  </si>
  <si>
    <t>ナンバリング</t>
  </si>
  <si>
    <t>35</t>
  </si>
  <si>
    <t>教育用品</t>
  </si>
  <si>
    <t>F</t>
  </si>
  <si>
    <t>1530</t>
  </si>
  <si>
    <t>タオル・寝具・インテリア</t>
  </si>
  <si>
    <t>15</t>
  </si>
  <si>
    <t>シール・ラベル</t>
  </si>
  <si>
    <t>40</t>
  </si>
  <si>
    <t>徽章・美術品</t>
  </si>
  <si>
    <t>G</t>
  </si>
  <si>
    <t>2010</t>
  </si>
  <si>
    <t>家電・視聴覚・通信機器</t>
  </si>
  <si>
    <t>16</t>
  </si>
  <si>
    <t>偽造防止用紙</t>
  </si>
  <si>
    <t>45</t>
  </si>
  <si>
    <t>看板</t>
  </si>
  <si>
    <t>H</t>
  </si>
  <si>
    <t>2020</t>
  </si>
  <si>
    <t>電気機械・工具・部品類</t>
  </si>
  <si>
    <t>17</t>
  </si>
  <si>
    <t>プリペイドカード</t>
  </si>
  <si>
    <t>50</t>
  </si>
  <si>
    <t>医療・薬品</t>
  </si>
  <si>
    <t>I</t>
  </si>
  <si>
    <t>2030</t>
  </si>
  <si>
    <t>厨房機器</t>
  </si>
  <si>
    <t>18</t>
  </si>
  <si>
    <t>地図印刷</t>
  </si>
  <si>
    <t>55</t>
  </si>
  <si>
    <t>車両</t>
  </si>
  <si>
    <t>J</t>
  </si>
  <si>
    <t>2040</t>
  </si>
  <si>
    <t>暖房用器具</t>
  </si>
  <si>
    <t>19</t>
  </si>
  <si>
    <t>一般フォーム帳票</t>
  </si>
  <si>
    <t>60</t>
  </si>
  <si>
    <t>園芸用品・飼料</t>
  </si>
  <si>
    <t>K</t>
  </si>
  <si>
    <t>2050</t>
  </si>
  <si>
    <t>保安・消防・防災用品</t>
  </si>
  <si>
    <t>ＮＬＰ帳票</t>
  </si>
  <si>
    <t>65</t>
  </si>
  <si>
    <t>燃料</t>
  </si>
  <si>
    <t>L</t>
  </si>
  <si>
    <t>2510</t>
  </si>
  <si>
    <t>計測機・理化学機器</t>
  </si>
  <si>
    <t>21</t>
  </si>
  <si>
    <t>ＯＣＲ帳票</t>
  </si>
  <si>
    <t>70</t>
  </si>
  <si>
    <t>不用品の買取</t>
  </si>
  <si>
    <t>M</t>
  </si>
  <si>
    <t>2520</t>
  </si>
  <si>
    <t>時計</t>
  </si>
  <si>
    <t>22</t>
  </si>
  <si>
    <t>車券</t>
  </si>
  <si>
    <t>75</t>
  </si>
  <si>
    <t>建設資材</t>
  </si>
  <si>
    <t>N</t>
  </si>
  <si>
    <t>2530</t>
  </si>
  <si>
    <t>ミシン</t>
  </si>
  <si>
    <t>23</t>
  </si>
  <si>
    <t>マークシート</t>
  </si>
  <si>
    <t>80</t>
  </si>
  <si>
    <t>その他</t>
  </si>
  <si>
    <t>O</t>
  </si>
  <si>
    <t>3010</t>
  </si>
  <si>
    <t>事務機器・ＯＡ機器・家具</t>
  </si>
  <si>
    <t>24</t>
  </si>
  <si>
    <t>圧着シート</t>
  </si>
  <si>
    <t>85</t>
  </si>
  <si>
    <t>委託業務</t>
  </si>
  <si>
    <t>P</t>
  </si>
  <si>
    <t>3020</t>
  </si>
  <si>
    <t>事務用品</t>
  </si>
  <si>
    <t>製本（納付書等のブッキング）</t>
  </si>
  <si>
    <t>3030</t>
  </si>
  <si>
    <t>90</t>
  </si>
  <si>
    <t>3510</t>
  </si>
  <si>
    <t>教育用品・啓発用品</t>
  </si>
  <si>
    <t>3520</t>
  </si>
  <si>
    <t>運動用品・遊具</t>
  </si>
  <si>
    <t>写真現像焼付</t>
  </si>
  <si>
    <t>3530</t>
  </si>
  <si>
    <t>楽器・ＣＤ</t>
  </si>
  <si>
    <t>4010</t>
  </si>
  <si>
    <t>徽章・トロフィー</t>
  </si>
  <si>
    <t>窓付封筒</t>
  </si>
  <si>
    <t>4020</t>
  </si>
  <si>
    <t>美術品</t>
  </si>
  <si>
    <t>4510</t>
  </si>
  <si>
    <t>看板・表示板</t>
  </si>
  <si>
    <t>5010</t>
  </si>
  <si>
    <t>医療機器・福祉用具</t>
  </si>
  <si>
    <t>5020</t>
  </si>
  <si>
    <t>医療用材料・薬品</t>
  </si>
  <si>
    <t>金物</t>
  </si>
  <si>
    <t>5030</t>
  </si>
  <si>
    <t>工業用薬品</t>
  </si>
  <si>
    <t>陶器</t>
  </si>
  <si>
    <t>5510</t>
  </si>
  <si>
    <t>販売</t>
  </si>
  <si>
    <t>漆器</t>
  </si>
  <si>
    <t>5520</t>
  </si>
  <si>
    <t>修理</t>
  </si>
  <si>
    <t>ガラス器</t>
  </si>
  <si>
    <t>5530</t>
  </si>
  <si>
    <t>部品</t>
  </si>
  <si>
    <t>洗剤</t>
  </si>
  <si>
    <t>6010</t>
  </si>
  <si>
    <t>園芸用品</t>
  </si>
  <si>
    <t>清掃用具</t>
  </si>
  <si>
    <t>6020</t>
  </si>
  <si>
    <t>飼料</t>
  </si>
  <si>
    <t>手提袋（紙・ビニール）</t>
  </si>
  <si>
    <t>6510</t>
  </si>
  <si>
    <t>塗料</t>
  </si>
  <si>
    <t>7010</t>
  </si>
  <si>
    <t>古物</t>
  </si>
  <si>
    <t>紙コップ</t>
  </si>
  <si>
    <t>7510</t>
  </si>
  <si>
    <t>砂・石・セメント</t>
  </si>
  <si>
    <t>台所用品</t>
  </si>
  <si>
    <t>7520</t>
  </si>
  <si>
    <t>鉄鋼品</t>
  </si>
  <si>
    <t>ポケットティッシュ</t>
  </si>
  <si>
    <t>7530</t>
  </si>
  <si>
    <t>舗装材</t>
  </si>
  <si>
    <t>食料品</t>
  </si>
  <si>
    <t>7540</t>
  </si>
  <si>
    <t>一般資材</t>
  </si>
  <si>
    <t>贈答品</t>
  </si>
  <si>
    <t>7550</t>
  </si>
  <si>
    <t>上・下水道資材</t>
  </si>
  <si>
    <t>日用品の名入れ</t>
  </si>
  <si>
    <t>7560</t>
  </si>
  <si>
    <t>建具・畳・ガラス</t>
  </si>
  <si>
    <t>8010</t>
  </si>
  <si>
    <t>クリーニング</t>
  </si>
  <si>
    <t>作業服</t>
  </si>
  <si>
    <t>8020</t>
  </si>
  <si>
    <t>リース</t>
  </si>
  <si>
    <t>防寒服</t>
  </si>
  <si>
    <t>8030</t>
  </si>
  <si>
    <t>葬祭用品</t>
  </si>
  <si>
    <t>事務服</t>
  </si>
  <si>
    <t>8040</t>
  </si>
  <si>
    <t>電力</t>
  </si>
  <si>
    <t>雨合羽</t>
  </si>
  <si>
    <t>8050</t>
  </si>
  <si>
    <t>保険</t>
  </si>
  <si>
    <t>白衣</t>
  </si>
  <si>
    <t>8510</t>
  </si>
  <si>
    <t>情報処理業務</t>
  </si>
  <si>
    <t>ユニホーム</t>
  </si>
  <si>
    <t>8515</t>
  </si>
  <si>
    <t>清掃業務</t>
  </si>
  <si>
    <t>作業靴・長靴</t>
  </si>
  <si>
    <t>草木管理業務</t>
  </si>
  <si>
    <t>カバン</t>
  </si>
  <si>
    <t>8525</t>
  </si>
  <si>
    <t>施設・設備等の維持管理業務</t>
  </si>
  <si>
    <t>8530</t>
  </si>
  <si>
    <t>機器類の保守点検業務</t>
  </si>
  <si>
    <t>タオル・手拭い</t>
  </si>
  <si>
    <t>8535</t>
  </si>
  <si>
    <t>警備業務</t>
  </si>
  <si>
    <t>寝具</t>
  </si>
  <si>
    <t>8540</t>
  </si>
  <si>
    <t>写真撮影・広告等業務</t>
  </si>
  <si>
    <t>カーテン</t>
  </si>
  <si>
    <t>8545</t>
  </si>
  <si>
    <t>廃棄物処理業務</t>
  </si>
  <si>
    <t>カーペット</t>
  </si>
  <si>
    <t>8550</t>
  </si>
  <si>
    <t>給食調理業務</t>
  </si>
  <si>
    <t>置物</t>
  </si>
  <si>
    <t>8555</t>
  </si>
  <si>
    <t>催事関係業務</t>
  </si>
  <si>
    <t>タオル等の名入れ</t>
  </si>
  <si>
    <t>8560</t>
  </si>
  <si>
    <t>福祉・医療関連業務</t>
  </si>
  <si>
    <t>8565</t>
  </si>
  <si>
    <t>印刷物・看板等企画・デザイン業務</t>
  </si>
  <si>
    <t>8570</t>
  </si>
  <si>
    <t>図面・台帳製作業務</t>
  </si>
  <si>
    <t>洗濯機</t>
  </si>
  <si>
    <t>8575</t>
  </si>
  <si>
    <t>調査・分析等業務</t>
  </si>
  <si>
    <t>掃除機</t>
  </si>
  <si>
    <t>8580</t>
  </si>
  <si>
    <t>その他の業務</t>
  </si>
  <si>
    <t>冷蔵庫</t>
  </si>
  <si>
    <t>テレビ</t>
  </si>
  <si>
    <t>映像記録再生機器</t>
  </si>
  <si>
    <t>ビデオカメラ</t>
  </si>
  <si>
    <t>カメラ</t>
  </si>
  <si>
    <t>デジタルカメラ</t>
  </si>
  <si>
    <t>フィルム</t>
  </si>
  <si>
    <t>電池</t>
  </si>
  <si>
    <t>記録メディア</t>
  </si>
  <si>
    <t>視聴覚機器</t>
  </si>
  <si>
    <t>蛍光灯</t>
  </si>
  <si>
    <t>電話機</t>
  </si>
  <si>
    <t>携帯電話</t>
  </si>
  <si>
    <t>無線機</t>
  </si>
  <si>
    <t>変圧器</t>
  </si>
  <si>
    <t>発電機</t>
  </si>
  <si>
    <t>モーター</t>
  </si>
  <si>
    <t>配線器具</t>
  </si>
  <si>
    <t>農機具</t>
  </si>
  <si>
    <t>草刈機</t>
  </si>
  <si>
    <t>ポンプ</t>
  </si>
  <si>
    <t>溶接機</t>
  </si>
  <si>
    <t>電動工具</t>
  </si>
  <si>
    <t>エアフィルタ</t>
  </si>
  <si>
    <t>刈払機</t>
  </si>
  <si>
    <t>チェーンソー</t>
  </si>
  <si>
    <t>濾過布</t>
  </si>
  <si>
    <t>部品類</t>
  </si>
  <si>
    <t>焼物機</t>
  </si>
  <si>
    <t>揚物機</t>
  </si>
  <si>
    <t>野菜切機</t>
  </si>
  <si>
    <t>ガステーブル</t>
  </si>
  <si>
    <t>調理台</t>
  </si>
  <si>
    <t>回転釜</t>
  </si>
  <si>
    <t>生ごみ処理機</t>
  </si>
  <si>
    <t>石油ストーブ</t>
  </si>
  <si>
    <t>ガスストーブ</t>
  </si>
  <si>
    <t>防塵マスク</t>
  </si>
  <si>
    <t>工事標識</t>
  </si>
  <si>
    <t>交通標識</t>
  </si>
  <si>
    <t>ヘルメット</t>
  </si>
  <si>
    <t>交通安全用品</t>
  </si>
  <si>
    <t>カラーコーン</t>
  </si>
  <si>
    <t>消火器</t>
  </si>
  <si>
    <t>消化薬剤</t>
  </si>
  <si>
    <t>消防防災用具</t>
  </si>
  <si>
    <t>防犯カメラ</t>
  </si>
  <si>
    <t>防犯ブザー</t>
  </si>
  <si>
    <t>計量器具</t>
  </si>
  <si>
    <t>測量器具</t>
  </si>
  <si>
    <t>測量機器</t>
  </si>
  <si>
    <t>風速計</t>
  </si>
  <si>
    <t>実験用機器</t>
  </si>
  <si>
    <t>分析計</t>
  </si>
  <si>
    <t>電子天秤</t>
  </si>
  <si>
    <t>眼鏡</t>
  </si>
  <si>
    <t>貴金属</t>
  </si>
  <si>
    <t>ミシン</t>
  </si>
  <si>
    <t>90</t>
  </si>
  <si>
    <t>机・椅子</t>
  </si>
  <si>
    <t>保管庫</t>
  </si>
  <si>
    <t>スチール製品</t>
  </si>
  <si>
    <t>パソコン</t>
  </si>
  <si>
    <t>複写機</t>
  </si>
  <si>
    <t>ファクシミリ</t>
  </si>
  <si>
    <t>孔版印刷機</t>
  </si>
  <si>
    <t>パソコン周辺機器</t>
  </si>
  <si>
    <t>ネットワーク関連機器</t>
  </si>
  <si>
    <t>木製家具</t>
  </si>
  <si>
    <t>別製家具</t>
  </si>
  <si>
    <t>文房具</t>
  </si>
  <si>
    <t>各種用紙</t>
  </si>
  <si>
    <t>保存箱</t>
  </si>
  <si>
    <t>ＯＡ用消耗品</t>
  </si>
  <si>
    <t>ゴム印</t>
  </si>
  <si>
    <t>角印</t>
  </si>
  <si>
    <t>データ印</t>
  </si>
  <si>
    <t>文房具の名入れ</t>
  </si>
  <si>
    <t>保険証カバー</t>
  </si>
  <si>
    <t>誕生証書</t>
  </si>
  <si>
    <t>プラスチックカード（市民証等）</t>
  </si>
  <si>
    <t>保育教材</t>
  </si>
  <si>
    <t>保育用品</t>
  </si>
  <si>
    <t>教材</t>
  </si>
  <si>
    <t>教具</t>
  </si>
  <si>
    <t>図書</t>
  </si>
  <si>
    <t>啓発用冊子</t>
  </si>
  <si>
    <t>啓発用品</t>
  </si>
  <si>
    <t>道路地図等</t>
  </si>
  <si>
    <t>運動着</t>
  </si>
  <si>
    <t>運動靴</t>
  </si>
  <si>
    <t>スポーツ用具</t>
  </si>
  <si>
    <t>体育器具</t>
  </si>
  <si>
    <t>遊具</t>
  </si>
  <si>
    <t>玩具</t>
  </si>
  <si>
    <t>レジャー用品</t>
  </si>
  <si>
    <t>ゴーカート</t>
  </si>
  <si>
    <t>ピアノ</t>
  </si>
  <si>
    <t>オルガン</t>
  </si>
  <si>
    <t>楽器</t>
  </si>
  <si>
    <t>ＣＤ</t>
  </si>
  <si>
    <t>メダル</t>
  </si>
  <si>
    <t>トロフィー</t>
  </si>
  <si>
    <t>カップ</t>
  </si>
  <si>
    <t>楯</t>
  </si>
  <si>
    <t>旗</t>
  </si>
  <si>
    <t>絵画</t>
  </si>
  <si>
    <t>骨董品</t>
  </si>
  <si>
    <t>工芸品</t>
  </si>
  <si>
    <t>特注額縁</t>
  </si>
  <si>
    <t>立看板</t>
  </si>
  <si>
    <t>横断幕</t>
  </si>
  <si>
    <t>懸垂幕</t>
  </si>
  <si>
    <t>布看板</t>
  </si>
  <si>
    <t>プレート</t>
  </si>
  <si>
    <t>原付自転車標識</t>
  </si>
  <si>
    <t>街区表示板</t>
  </si>
  <si>
    <t>看板等の設置</t>
  </si>
  <si>
    <t>看板等の撤去</t>
  </si>
  <si>
    <t>医療機器</t>
  </si>
  <si>
    <t>Ｘ線装置</t>
  </si>
  <si>
    <t>福祉用具</t>
  </si>
  <si>
    <t>医薬品</t>
  </si>
  <si>
    <t>医療材料</t>
  </si>
  <si>
    <t>ワクチン</t>
  </si>
  <si>
    <t>血清</t>
  </si>
  <si>
    <t>試薬</t>
  </si>
  <si>
    <t>アンモニア水</t>
  </si>
  <si>
    <t>液体塩素</t>
  </si>
  <si>
    <t>苛性ソーダ</t>
  </si>
  <si>
    <t>次亜塩素酸ソーダ</t>
  </si>
  <si>
    <t>消泡剤</t>
  </si>
  <si>
    <t>塩化第2鉄</t>
  </si>
  <si>
    <t>消石灰</t>
  </si>
  <si>
    <t>液体凝集剤</t>
  </si>
  <si>
    <t>高分子凝集剤</t>
  </si>
  <si>
    <t>飛灰処理剤</t>
  </si>
  <si>
    <t>硫酸バンド</t>
  </si>
  <si>
    <t>活性炭</t>
  </si>
  <si>
    <t>塩化カルシウム</t>
  </si>
  <si>
    <t>炭酸カルシウム</t>
  </si>
  <si>
    <t>塩酸</t>
  </si>
  <si>
    <t>電極</t>
  </si>
  <si>
    <t>乗用車</t>
  </si>
  <si>
    <t>バス</t>
  </si>
  <si>
    <t>トラック</t>
  </si>
  <si>
    <t>軽自動車</t>
  </si>
  <si>
    <t>特殊車両</t>
  </si>
  <si>
    <t>ダンプ</t>
  </si>
  <si>
    <t>バイク</t>
  </si>
  <si>
    <t>自転車</t>
  </si>
  <si>
    <t>自動車修理</t>
  </si>
  <si>
    <t>二輪車修理</t>
  </si>
  <si>
    <t>車検</t>
  </si>
  <si>
    <t>点検</t>
  </si>
  <si>
    <t>タイヤ</t>
  </si>
  <si>
    <t>バッテリー</t>
  </si>
  <si>
    <t>マット</t>
  </si>
  <si>
    <t>オイル</t>
  </si>
  <si>
    <t>不凍液</t>
  </si>
  <si>
    <t>エレメント</t>
  </si>
  <si>
    <t>使用済み自動車の引取</t>
  </si>
  <si>
    <t>苗木</t>
  </si>
  <si>
    <t>種子</t>
  </si>
  <si>
    <t>花苗</t>
  </si>
  <si>
    <t>芝</t>
  </si>
  <si>
    <t>樹木</t>
  </si>
  <si>
    <t>肥料</t>
  </si>
  <si>
    <t>園芸資材</t>
  </si>
  <si>
    <t>除草剤</t>
  </si>
  <si>
    <t>ガソリン</t>
  </si>
  <si>
    <t>軽油</t>
  </si>
  <si>
    <t>重油</t>
  </si>
  <si>
    <t>白灯油</t>
  </si>
  <si>
    <t>混合油</t>
  </si>
  <si>
    <t>揮発油販売業</t>
  </si>
  <si>
    <t>Ｌ・Ｐ・Ｇ</t>
  </si>
  <si>
    <t>天然ガス</t>
  </si>
  <si>
    <t>薪</t>
  </si>
  <si>
    <t>木炭</t>
  </si>
  <si>
    <t>鉄くず</t>
  </si>
  <si>
    <t>古紙</t>
  </si>
  <si>
    <t>自動車</t>
  </si>
  <si>
    <t>廃食油</t>
  </si>
  <si>
    <t>溶融メタル</t>
  </si>
  <si>
    <t>川砂</t>
  </si>
  <si>
    <t>山砂</t>
  </si>
  <si>
    <t>セメント</t>
  </si>
  <si>
    <t>大谷石</t>
  </si>
  <si>
    <t>切込砕石</t>
  </si>
  <si>
    <t>玉石</t>
  </si>
  <si>
    <t>生コン</t>
  </si>
  <si>
    <t>異形棒鋼</t>
  </si>
  <si>
    <t>鋼板</t>
  </si>
  <si>
    <t>Ｈ形鋼</t>
  </si>
  <si>
    <t>等辺山形鋼</t>
  </si>
  <si>
    <t>グレーチング</t>
  </si>
  <si>
    <t>アスファルト合材</t>
  </si>
  <si>
    <t>常温合材</t>
  </si>
  <si>
    <t>乳剤</t>
  </si>
  <si>
    <t>再生アスファルト合材</t>
  </si>
  <si>
    <t>木材製品</t>
  </si>
  <si>
    <t>コンクリート二次製品</t>
  </si>
  <si>
    <t>鋳鉄管</t>
  </si>
  <si>
    <t>鋳鉄異形管</t>
  </si>
  <si>
    <t>弁栓類</t>
  </si>
  <si>
    <t>継手類</t>
  </si>
  <si>
    <t>水栓</t>
  </si>
  <si>
    <t>陶管</t>
  </si>
  <si>
    <t>ヒューム管</t>
  </si>
  <si>
    <t>水道メーター</t>
  </si>
  <si>
    <t>ろ過砂</t>
  </si>
  <si>
    <t>建具</t>
  </si>
  <si>
    <t>畳</t>
  </si>
  <si>
    <t>ガラス</t>
  </si>
  <si>
    <t>クリーニング</t>
  </si>
  <si>
    <t>寝具水洗乾燥</t>
  </si>
  <si>
    <t>貸衣装</t>
  </si>
  <si>
    <t>貸寝具</t>
  </si>
  <si>
    <t>貸植木</t>
  </si>
  <si>
    <t>工作機器のリース</t>
  </si>
  <si>
    <t>ＯＡ機器のリース</t>
  </si>
  <si>
    <t>仮設建物等のリース</t>
  </si>
  <si>
    <t>電力供給</t>
  </si>
  <si>
    <t>システム設計・開発</t>
  </si>
  <si>
    <t>データ入力・出力等</t>
  </si>
  <si>
    <t>建物清掃</t>
  </si>
  <si>
    <t>建物の害虫駆除</t>
  </si>
  <si>
    <t>下水道管渠清掃</t>
  </si>
  <si>
    <t>河道維持（河川の小規模浚渫等）</t>
  </si>
  <si>
    <t>下水道管渠TVカメラ調査</t>
  </si>
  <si>
    <t>樹木剪定</t>
  </si>
  <si>
    <t>除草・草刈</t>
  </si>
  <si>
    <t>樹木の害虫駆除</t>
  </si>
  <si>
    <t>薬剤散布</t>
  </si>
  <si>
    <t>電気・通信・機械設備</t>
  </si>
  <si>
    <t>消防・防災設備</t>
  </si>
  <si>
    <t>空調・衛生設備</t>
  </si>
  <si>
    <t>エレベーター</t>
  </si>
  <si>
    <t>ボイラー</t>
  </si>
  <si>
    <t>飲料水・貯水槽</t>
  </si>
  <si>
    <t>浄化槽</t>
  </si>
  <si>
    <t>施設の運転管理</t>
  </si>
  <si>
    <t>自家用電気工作物保安管理</t>
  </si>
  <si>
    <t>ＯＡ機器・事務機器(E3010関連機器)</t>
  </si>
  <si>
    <t>計測機器(D2510関連機器)</t>
  </si>
  <si>
    <t>医療機器(I5010関連機器)</t>
  </si>
  <si>
    <t>人的警備</t>
  </si>
  <si>
    <t>機械警備</t>
  </si>
  <si>
    <t>写真撮影</t>
  </si>
  <si>
    <t>マイクロ写真撮影</t>
  </si>
  <si>
    <t>航空写真撮影</t>
  </si>
  <si>
    <t>映画・ビデオ製作</t>
  </si>
  <si>
    <t>ホームページ作成</t>
  </si>
  <si>
    <t>番組制作</t>
  </si>
  <si>
    <t>放送</t>
  </si>
  <si>
    <t>広告</t>
  </si>
  <si>
    <t>チラシ等の新聞折込</t>
  </si>
  <si>
    <t>一般廃棄物</t>
  </si>
  <si>
    <t>一般廃棄物収集・運搬・処分</t>
  </si>
  <si>
    <t>特別管理産業廃棄物</t>
  </si>
  <si>
    <t>特別管理産業廃棄物収集・運搬・処分</t>
  </si>
  <si>
    <t>産業廃棄物</t>
  </si>
  <si>
    <t>産業廃棄物収集・運搬・処分</t>
  </si>
  <si>
    <t>学校給食</t>
  </si>
  <si>
    <t>福祉・医療関連施設給食</t>
  </si>
  <si>
    <t>行事の企画・運営・設営</t>
  </si>
  <si>
    <t>室内装飾・企画装飾</t>
  </si>
  <si>
    <t>介護サービス</t>
  </si>
  <si>
    <t>レセプト点検</t>
  </si>
  <si>
    <t>印刷物の企画・デザイン・製作</t>
  </si>
  <si>
    <t>看板等の企画・デザイン・製作</t>
  </si>
  <si>
    <t>図面製作（都市計画図，現況図，地籍図等）</t>
  </si>
  <si>
    <t>台帳製作（道路台帳等）</t>
  </si>
  <si>
    <t>地図データ作成</t>
  </si>
  <si>
    <t>交通量調査</t>
  </si>
  <si>
    <t>漏水調査</t>
  </si>
  <si>
    <t>環境調査</t>
  </si>
  <si>
    <t>水質分析</t>
  </si>
  <si>
    <t>大気分析</t>
  </si>
  <si>
    <t>土壌分析</t>
  </si>
  <si>
    <t>ダイオキシン分析</t>
  </si>
  <si>
    <t>アスベスト調査</t>
  </si>
  <si>
    <t>世論調査</t>
  </si>
  <si>
    <t>市場調査</t>
  </si>
  <si>
    <t>埋蔵文化財調査</t>
  </si>
  <si>
    <t>人材派遣</t>
  </si>
  <si>
    <t>運送・運搬</t>
  </si>
  <si>
    <t>研修業務</t>
  </si>
  <si>
    <t>カード・カバー</t>
  </si>
  <si>
    <t>登録希望業種　１</t>
  </si>
  <si>
    <t>その他（下欄に具体例を記入）</t>
  </si>
  <si>
    <t>その他木材</t>
  </si>
  <si>
    <t>完了年月</t>
  </si>
  <si>
    <t>契約年月</t>
  </si>
  <si>
    <t>契約内容</t>
  </si>
  <si>
    <t>発注者</t>
  </si>
  <si>
    <t>契約金額（千円）</t>
  </si>
  <si>
    <t>登録希望業種調書</t>
  </si>
  <si>
    <t>年</t>
  </si>
  <si>
    <t>月</t>
  </si>
  <si>
    <t>名　　称</t>
  </si>
  <si>
    <t>メーカー型式</t>
  </si>
  <si>
    <t>氏名</t>
  </si>
  <si>
    <t>年齢</t>
  </si>
  <si>
    <t>主な業務経歴</t>
  </si>
  <si>
    <t>商号又は名称</t>
  </si>
  <si>
    <t>設備・機械・器具等保有状況</t>
  </si>
  <si>
    <t>１　組版</t>
  </si>
  <si>
    <t>種　別　・　種　類</t>
  </si>
  <si>
    <t>台数</t>
  </si>
  <si>
    <t>備考</t>
  </si>
  <si>
    <t>入力・
編集機</t>
  </si>
  <si>
    <t>台</t>
  </si>
  <si>
    <t>出力機</t>
  </si>
  <si>
    <t>出力文字品質　　　　　　</t>
  </si>
  <si>
    <t>dpi</t>
  </si>
  <si>
    <t>その他</t>
  </si>
  <si>
    <t>２　製版・刷版</t>
  </si>
  <si>
    <t>種別・種類</t>
  </si>
  <si>
    <t>サイズ</t>
  </si>
  <si>
    <t>スキャナ</t>
  </si>
  <si>
    <t>カラー・白黒</t>
  </si>
  <si>
    <t>判</t>
  </si>
  <si>
    <r>
      <t>その他</t>
    </r>
  </si>
  <si>
    <t>ダイレクト製版機</t>
  </si>
  <si>
    <r>
      <t>その他</t>
    </r>
  </si>
  <si>
    <t>ＣＴＰ</t>
  </si>
  <si>
    <t>３　印刷機</t>
  </si>
  <si>
    <t>サイズ</t>
  </si>
  <si>
    <t>台数</t>
  </si>
  <si>
    <t>オフセット印刷機（平版印刷機）</t>
  </si>
  <si>
    <t>色</t>
  </si>
  <si>
    <t>オフセット
輪転機</t>
  </si>
  <si>
    <t>色×</t>
  </si>
  <si>
    <t>フォーム等
印刷機</t>
  </si>
  <si>
    <t>凸版輪転機</t>
  </si>
  <si>
    <t>オフセット輪転機</t>
  </si>
  <si>
    <t>その他</t>
  </si>
  <si>
    <t>オンデマンド</t>
  </si>
  <si>
    <t>白黒</t>
  </si>
  <si>
    <t>ラベル・シール</t>
  </si>
  <si>
    <t>カラー</t>
  </si>
  <si>
    <t>４　製本・加工</t>
  </si>
  <si>
    <t>種　　　別</t>
  </si>
  <si>
    <t>台　数</t>
  </si>
  <si>
    <t>種別</t>
  </si>
  <si>
    <t>裁断機</t>
  </si>
  <si>
    <t>製本綴機</t>
  </si>
  <si>
    <t>針金綴</t>
  </si>
  <si>
    <t>台</t>
  </si>
  <si>
    <t>穴あけ</t>
  </si>
  <si>
    <t>自動丁合機</t>
  </si>
  <si>
    <t>無線綴</t>
  </si>
  <si>
    <t>箔押</t>
  </si>
  <si>
    <t>自動紙折機</t>
  </si>
  <si>
    <t>圧着機</t>
  </si>
  <si>
    <t>製袋機</t>
  </si>
  <si>
    <t>型抜</t>
  </si>
  <si>
    <t>誓　約　書</t>
  </si>
  <si>
    <t>（あて先）宇都宮市長</t>
  </si>
  <si>
    <t>所在地</t>
  </si>
  <si>
    <t>代表者職氏名</t>
  </si>
  <si>
    <t>記</t>
  </si>
  <si>
    <t>小分類</t>
  </si>
  <si>
    <t>代理人氏名</t>
  </si>
  <si>
    <t>２　保有状況</t>
  </si>
  <si>
    <t>ＤＴＰ</t>
  </si>
  <si>
    <t>Ｍａｃ</t>
  </si>
  <si>
    <t>Ｗｉｎ</t>
  </si>
  <si>
    <t>登録希望業種　２</t>
  </si>
  <si>
    <t>登録希望業種　３</t>
  </si>
  <si>
    <t>登録希望業種　４</t>
  </si>
  <si>
    <t>登録希望業種　５</t>
  </si>
  <si>
    <t>登録希望小分類　１</t>
  </si>
  <si>
    <t>数量</t>
  </si>
  <si>
    <t>登録希望小分類　２</t>
  </si>
  <si>
    <t>登録希望小分類　３</t>
  </si>
  <si>
    <t>登録希望小分類　４</t>
  </si>
  <si>
    <t>取得年月</t>
  </si>
  <si>
    <t>国税に係る納税証明書</t>
  </si>
  <si>
    <t>あり</t>
  </si>
  <si>
    <t>なし</t>
  </si>
  <si>
    <t>宇都宮市内に勤務している人の数</t>
  </si>
  <si>
    <t>白写真</t>
  </si>
  <si>
    <t>白写真焼付</t>
  </si>
  <si>
    <t>1021</t>
  </si>
  <si>
    <t>8521</t>
  </si>
  <si>
    <t>18</t>
  </si>
  <si>
    <t>鉄道車両</t>
  </si>
  <si>
    <t>14</t>
  </si>
  <si>
    <t>鉄道車両修理</t>
  </si>
  <si>
    <t>16</t>
  </si>
  <si>
    <t>鉄道車両部品</t>
  </si>
  <si>
    <t>19</t>
  </si>
  <si>
    <t>第一種特定製品</t>
  </si>
  <si>
    <t>13</t>
  </si>
  <si>
    <t>封入・封緘</t>
  </si>
  <si>
    <t>□</t>
  </si>
  <si>
    <t>□</t>
  </si>
  <si>
    <t>□</t>
  </si>
  <si>
    <t>取扱品目</t>
  </si>
  <si>
    <t>「なし」の場合は記入不要</t>
  </si>
  <si>
    <t>◎　提出書類は，この表に記載された順番に整理してください。</t>
  </si>
  <si>
    <t>◎　提出書類と併せて，この確認表も提出してください。</t>
  </si>
  <si>
    <t>提出書類確認表≪物品製造・販売・委託業務・その他≫</t>
  </si>
  <si>
    <t>添付物</t>
  </si>
  <si>
    <t>提出書類確認表（この書類）</t>
  </si>
  <si>
    <t>※　書類に不備がある場合は，受付できないことがありますので御注意ください。</t>
  </si>
  <si>
    <r>
      <t>商業登記簿謄本（</t>
    </r>
    <r>
      <rPr>
        <b/>
        <sz val="10"/>
        <color indexed="8"/>
        <rFont val="ＭＳ ゴシック"/>
        <family val="3"/>
      </rPr>
      <t>履歴</t>
    </r>
    <r>
      <rPr>
        <sz val="10"/>
        <color indexed="8"/>
        <rFont val="ＭＳ 明朝"/>
        <family val="1"/>
      </rPr>
      <t>事項全部証明書）</t>
    </r>
  </si>
  <si>
    <t>身分証明書（破産していないこと等の証明書）</t>
  </si>
  <si>
    <t>登記されていないことの証明書
（成年被後見人でないこと等の証明書）</t>
  </si>
  <si>
    <r>
      <t>（代表者の）印鑑証明書</t>
    </r>
    <r>
      <rPr>
        <b/>
        <sz val="10"/>
        <rFont val="ＭＳ ゴシック"/>
        <family val="3"/>
      </rPr>
      <t>【原本】</t>
    </r>
  </si>
  <si>
    <t>納税証明書（その３の３）</t>
  </si>
  <si>
    <t>納税証明書（その３の２）</t>
  </si>
  <si>
    <t>許可通知書，許可証明書等</t>
  </si>
  <si>
    <t>代理店・特約店契約書，契約証明書等</t>
  </si>
  <si>
    <t>・　申請者について記入してください。</t>
  </si>
  <si>
    <t>ＦＡＸ番号</t>
  </si>
  <si>
    <t>・　入札契約処理等（請求も含む。）において，上記代表者以外の者に委任する場合，下記に記入し押印してください。</t>
  </si>
  <si>
    <t>支店・営業所等の名称
（※商号は不要です。）</t>
  </si>
  <si>
    <t>代理人印</t>
  </si>
  <si>
    <t>設備・機械・器具等保有状況調書（「Ａ　印刷」登録用）</t>
  </si>
  <si>
    <t>設備・機械・器具等保有状況調書（「Ｐ　委託業務」登録用）</t>
  </si>
  <si>
    <t>設備・機械・器具等保有状況調書（「Ｐ　委託業務」登録用）</t>
  </si>
  <si>
    <t>設備・機械・器具等保有状況調書
（「Ａ　印刷」登録用）</t>
  </si>
  <si>
    <t>設備・機械・器具等保有状況調書
（「Ｐ　委託業務」登録用）</t>
  </si>
  <si>
    <t>宇都宮市内の事業所等設置状況（本店を含む。）</t>
  </si>
  <si>
    <t>資本金額（法人のみ）</t>
  </si>
  <si>
    <t>自己資本額（純資産合計）</t>
  </si>
  <si>
    <t>自己資本額合計（Ａ＋Ｂ－Ｃ＋Ｄ）</t>
  </si>
  <si>
    <t>「あり」の場合は，市内勤務人数を記入</t>
  </si>
  <si>
    <r>
      <rPr>
        <sz val="10"/>
        <rFont val="ＭＳ Ｐゴシック"/>
        <family val="3"/>
      </rPr>
      <t>商業登記簿に記載の額を千円未満切捨てで記入</t>
    </r>
  </si>
  <si>
    <t>貸借対照表に記載の額を，千円未満の端数がある場合は切捨てで記入</t>
  </si>
  <si>
    <t>貸借対照表に記載の額を，千円未満の端数がある場合は切捨てで記入</t>
  </si>
  <si>
    <t>　貴市の入札参加資格審査申請にあたり，下記事項について誓約します。</t>
  </si>
  <si>
    <t>　なお，この誓約に虚偽があり，又はこの誓約に反した場合は，貴市の入札参加資格を失うことに同意します。</t>
  </si>
  <si>
    <t>◎登録を希望する業種（大分類，小分類，取扱品目）を記入してください。</t>
  </si>
  <si>
    <t>許認可等</t>
  </si>
  <si>
    <t>◎営業にあたって許可，認可，登録，届出が必要な業種の場合は，許認可等の内容を記載してください。
◎記載した許認可等を証明する書類の写しを添付してください。</t>
  </si>
  <si>
    <t>◎当該業種に係る取扱メーカーを記載してください。
◎代理店・特約店の場合は，代理店・特約店契約を証明する書類の写しを添付してください。</t>
  </si>
  <si>
    <t>前年度の決算額（千円）</t>
  </si>
  <si>
    <t>前々年度の決算額（千円）</t>
  </si>
  <si>
    <t>◎当該業種に係る直近の２事業年度の売上高（決算額）及び主な業務実績を記載してください。</t>
  </si>
  <si>
    <t>・直近の２事業年度に完了した主な業務実績を記載してください（発注者は問いません。）。</t>
  </si>
  <si>
    <t>　◎　設備・機械・器具等が必要な業種の場合は，保有状況を記載してください。</t>
  </si>
  <si>
    <t>１　登録希望業種</t>
  </si>
  <si>
    <t>法令に基づく資格，免許等</t>
  </si>
  <si>
    <t>郵便はがき（６３円の通常はがき×２枚）</t>
  </si>
  <si>
    <t>用途・機能・性能</t>
  </si>
  <si>
    <t>３　技術職員名簿</t>
  </si>
  <si>
    <t>　◎　法令に基づく資格，免許等を有する技術職員について記載してください。</t>
  </si>
  <si>
    <t>技術職員</t>
  </si>
  <si>
    <r>
      <t>◎　</t>
    </r>
    <r>
      <rPr>
        <sz val="11"/>
        <rFont val="ＭＳ ゴシック"/>
        <family val="3"/>
      </rPr>
      <t>「Ａ　印刷」への登録を希望する場合，作成して下さい。</t>
    </r>
  </si>
  <si>
    <t>◎　「Ｐ　委託業務」への登録を希望する場合，作成してください。</t>
  </si>
  <si>
    <t>２事業年度平均
（千円未満切捨て）</t>
  </si>
  <si>
    <t>１　私及び当社の役員，当社の使用人，当社の経営に事実上参加している者は，（宇都宮市
　暴力団排除条例（平成２３年条例第３７号）にいう。以下同じ。）暴力団及び暴力団員又
　は密接関係者ではありません。</t>
  </si>
  <si>
    <t>２　私及び当社の役員，当社の使用人，当社の経営に事実上参加している者は，暴力団及び
　暴力団員又は密接関係者との契約や私的交際等いかなる名目であっても関係を持たず，暴
　力団及び暴力団員等又は密接関係者の不当介入に対しては，貴市や警察等の関係機関と協
　力の上，その排除の徹底を図ります。</t>
  </si>
  <si>
    <t>【宇都宮市使用欄】</t>
  </si>
  <si>
    <t>バッジ</t>
  </si>
  <si>
    <r>
      <t>・　入札契約処理等（請求も含む。）において，上記代表者印（実印）とは異なる印鑑を使用する場合，使用する印鑑を，
　右使用印欄に押印してください。
・　なお，当欄により</t>
    </r>
    <r>
      <rPr>
        <sz val="10"/>
        <rFont val="ＭＳ Ｐゴシック"/>
        <family val="3"/>
      </rPr>
      <t>使用印を登録した場合，実印での入札契約処理（請求も含む。）はできなくなりますので御注意ください。
・　次項により代理人に入札契約等の権限を委任する場合，本欄による使用印の登録はできません。</t>
    </r>
  </si>
  <si>
    <r>
      <t>　貴市に</t>
    </r>
    <r>
      <rPr>
        <sz val="11"/>
        <rFont val="ＭＳ Ｐゴシック"/>
        <family val="3"/>
      </rPr>
      <t>対する</t>
    </r>
    <r>
      <rPr>
        <sz val="11"/>
        <rFont val="ＭＳ Ｐゴシック"/>
        <family val="3"/>
      </rPr>
      <t>入札・見積への参加，契約の締結並びに代金の請求及び受領には，上記代表者印（実印）ではなく，右の印鑑を</t>
    </r>
    <r>
      <rPr>
        <sz val="11"/>
        <rFont val="ＭＳ Ｐゴシック"/>
        <family val="3"/>
      </rPr>
      <t>使用します</t>
    </r>
    <r>
      <rPr>
        <sz val="11"/>
        <rFont val="ＭＳ Ｐゴシック"/>
        <family val="3"/>
      </rPr>
      <t>。</t>
    </r>
  </si>
  <si>
    <r>
      <t>・　なお，当欄により代理人に委任した場合，代表者（委任者）での入札契約処理（請求も含む。）はできなくなり，使用できる印鑑は</t>
    </r>
    <r>
      <rPr>
        <sz val="10"/>
        <rFont val="ＭＳ Ｐゴシック"/>
        <family val="3"/>
      </rPr>
      <t>代理人印のみに
　なりますので御注意ください。</t>
    </r>
  </si>
  <si>
    <r>
      <t>下記代理人に，貴市に</t>
    </r>
    <r>
      <rPr>
        <sz val="11"/>
        <rFont val="ＭＳ Ｐゴシック"/>
        <family val="3"/>
      </rPr>
      <t>対する</t>
    </r>
    <r>
      <rPr>
        <sz val="11"/>
        <rFont val="ＭＳ Ｐゴシック"/>
        <family val="3"/>
      </rPr>
      <t>次の権限を委任します。
　　・入札及び見積に関する件　　　　　・復代理人選任に関する件　　　　　・契約締結に関する件
　　・その他契約処理に関する件　　　・契約金，保証金及び前払金の請求受領に関する件</t>
    </r>
  </si>
  <si>
    <r>
      <t>・　今回の申請について，不明な点などを宇都宮市から</t>
    </r>
    <r>
      <rPr>
        <sz val="10"/>
        <rFont val="ＭＳ Ｐゴシック"/>
        <family val="3"/>
      </rPr>
      <t>問い合わせる際に窓口となる連絡先を記入してください。</t>
    </r>
  </si>
  <si>
    <r>
      <t>　令和３～６年度において宇都宮市が行う物品製造・販売・委託業務に係る入札に参加したいので，入札参加資格の審査を申請します。
　この申請書及び添付書類の全ての記載事項は，事実と相違ないことを</t>
    </r>
    <r>
      <rPr>
        <sz val="10"/>
        <rFont val="ＭＳ Ｐゴシック"/>
        <family val="3"/>
      </rPr>
      <t>誓約します。
　資格審査時及び登録期間内に市税の滞納の有無について調査すること並びに入札参加有資格者名簿に登載された内容を公表することに同意します。</t>
    </r>
  </si>
  <si>
    <t>申請する登録の種別</t>
  </si>
  <si>
    <t>新規登録</t>
  </si>
  <si>
    <t>業種追加</t>
  </si>
  <si>
    <t>□</t>
  </si>
  <si>
    <t>再認定（合併等）</t>
  </si>
  <si>
    <t>相手方番号（業種追加の場合）</t>
  </si>
  <si>
    <r>
      <t>◎　各項目について，審査基準日</t>
    </r>
    <r>
      <rPr>
        <sz val="11"/>
        <rFont val="ＭＳ Ｐゴシック"/>
        <family val="3"/>
      </rPr>
      <t>現在の状況を記入してください。</t>
    </r>
  </si>
  <si>
    <t>メールアドレス</t>
  </si>
  <si>
    <t>メールアドレス</t>
  </si>
  <si>
    <t>メールアドレス</t>
  </si>
  <si>
    <r>
      <t xml:space="preserve">本店所在地
</t>
    </r>
    <r>
      <rPr>
        <sz val="10"/>
        <rFont val="ＭＳ Ｐゴシック"/>
        <family val="3"/>
      </rPr>
      <t>（法人は商業登記の本店）
（個人は事実上の所在地）</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</si>
</sst>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411]ge\.m;@"/>
    <numFmt numFmtId="182" formatCode="[&lt;=999]000;[&lt;=9999]000\-00;000\-0000"/>
    <numFmt numFmtId="183" formatCode="0_ "/>
  </numFmts>
  <fonts count="7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ゴシック"/>
      <family val="3"/>
    </font>
    <font>
      <sz val="11"/>
      <name val="ＭＳ ゴシック"/>
      <family val="3"/>
    </font>
    <font>
      <sz val="10"/>
      <name val="ＭＳ ゴシック"/>
      <family val="3"/>
    </font>
    <font>
      <sz val="9"/>
      <name val="ＭＳ Ｐゴシック"/>
      <family val="3"/>
    </font>
    <font>
      <sz val="12"/>
      <name val="ＭＳ ゴシック"/>
      <family val="3"/>
    </font>
    <font>
      <sz val="14"/>
      <name val="ＭＳ ゴシック"/>
      <family val="3"/>
    </font>
    <font>
      <sz val="10.5"/>
      <name val="ＭＳ ゴシック"/>
      <family val="3"/>
    </font>
    <font>
      <sz val="10.5"/>
      <name val="Century"/>
      <family val="1"/>
    </font>
    <font>
      <sz val="18"/>
      <name val="ＭＳ ゴシック"/>
      <family val="3"/>
    </font>
    <font>
      <sz val="12"/>
      <name val="ＭＳ 明朝"/>
      <family val="1"/>
    </font>
    <font>
      <sz val="10.5"/>
      <name val="ＭＳ 明朝"/>
      <family val="1"/>
    </font>
    <font>
      <sz val="14"/>
      <name val="ＭＳ 明朝"/>
      <family val="1"/>
    </font>
    <font>
      <b/>
      <sz val="11"/>
      <name val="ＭＳ ゴシック"/>
      <family val="3"/>
    </font>
    <font>
      <b/>
      <sz val="10"/>
      <name val="ＭＳ ゴシック"/>
      <family val="3"/>
    </font>
    <font>
      <sz val="11"/>
      <name val="ＭＳ 明朝"/>
      <family val="1"/>
    </font>
    <font>
      <sz val="10"/>
      <name val="ＭＳ 明朝"/>
      <family val="1"/>
    </font>
    <font>
      <sz val="10"/>
      <name val="ＭＳ Ｐゴシック"/>
      <family val="3"/>
    </font>
    <font>
      <sz val="10"/>
      <color indexed="8"/>
      <name val="ＭＳ 明朝"/>
      <family val="1"/>
    </font>
    <font>
      <b/>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sz val="18"/>
      <color indexed="8"/>
      <name val="ＭＳ Ｐゴシック"/>
      <family val="3"/>
    </font>
    <font>
      <sz val="16"/>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1"/>
      <name val="Calibri"/>
      <family val="3"/>
    </font>
    <font>
      <sz val="10"/>
      <name val="Calibri"/>
      <family val="3"/>
    </font>
    <font>
      <sz val="10"/>
      <color theme="1"/>
      <name val="ＭＳ 明朝"/>
      <family val="1"/>
    </font>
    <font>
      <sz val="14"/>
      <color theme="1"/>
      <name val="Calibri"/>
      <family val="3"/>
    </font>
    <font>
      <sz val="12"/>
      <color theme="1"/>
      <name val="Calibri"/>
      <family val="3"/>
    </font>
    <font>
      <sz val="18"/>
      <color theme="1"/>
      <name val="Calibri"/>
      <family val="3"/>
    </font>
    <font>
      <sz val="16"/>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hair"/>
      <bottom style="thin"/>
    </border>
    <border>
      <left>
        <color indexed="63"/>
      </left>
      <right style="medium"/>
      <top style="hair"/>
      <bottom style="thin"/>
    </border>
    <border>
      <left style="medium"/>
      <right style="hair"/>
      <top style="thin"/>
      <bottom style="thin"/>
    </border>
    <border>
      <left style="thin"/>
      <right>
        <color indexed="63"/>
      </right>
      <top style="thin"/>
      <bottom style="hair"/>
    </border>
    <border>
      <left style="thin"/>
      <right>
        <color indexed="63"/>
      </right>
      <top style="hair"/>
      <bottom style="hair"/>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style="thin"/>
      <top style="thin"/>
      <bottom style="thin"/>
    </border>
    <border>
      <left style="dotted"/>
      <right style="thin"/>
      <top style="thin"/>
      <bottom style="thin"/>
    </border>
    <border diagonalDown="1">
      <left style="thin"/>
      <right style="thin"/>
      <top style="thin"/>
      <bottom style="thin"/>
      <diagonal style="thin"/>
    </border>
    <border>
      <left>
        <color indexed="63"/>
      </left>
      <right style="thin"/>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color indexed="63"/>
      </top>
      <bottom>
        <color indexed="63"/>
      </bottom>
    </border>
    <border>
      <left style="thin"/>
      <right style="thin"/>
      <top style="hair"/>
      <bottom style="medium"/>
    </border>
    <border>
      <left style="thin"/>
      <right style="medium"/>
      <top style="hair"/>
      <bottom style="hair"/>
    </border>
    <border>
      <left style="thin"/>
      <right style="medium"/>
      <top style="hair"/>
      <bottom style="medium"/>
    </border>
    <border>
      <left style="thin"/>
      <right style="thin"/>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style="thin"/>
      <right style="medium"/>
      <top style="medium"/>
      <bottom style="thin"/>
    </border>
    <border>
      <left>
        <color indexed="63"/>
      </left>
      <right style="medium"/>
      <top style="thin"/>
      <bottom style="thin"/>
    </border>
    <border>
      <left style="thin"/>
      <right>
        <color indexed="63"/>
      </right>
      <top style="thin"/>
      <bottom style="thin"/>
    </border>
    <border>
      <left style="thin"/>
      <right style="dotted"/>
      <top style="thin"/>
      <bottom style="thin"/>
    </border>
    <border>
      <left style="thin"/>
      <right style="thin"/>
      <top>
        <color indexed="63"/>
      </top>
      <bottom style="thin"/>
    </border>
    <border>
      <left>
        <color indexed="63"/>
      </left>
      <right>
        <color indexed="63"/>
      </right>
      <top style="medium"/>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mediu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hair"/>
    </border>
    <border>
      <left style="hair"/>
      <right style="hair"/>
      <top style="hair"/>
      <bottom style="hair"/>
    </border>
    <border>
      <left style="hair"/>
      <right style="medium"/>
      <top style="hair"/>
      <bottom style="hair"/>
    </border>
    <border>
      <left style="thin"/>
      <right style="hair"/>
      <top style="hair"/>
      <bottom style="medium"/>
    </border>
    <border>
      <left style="hair"/>
      <right style="hair"/>
      <top style="hair"/>
      <bottom style="medium"/>
    </border>
    <border>
      <left style="hair"/>
      <right style="medium"/>
      <top style="hair"/>
      <bottom style="medium"/>
    </border>
    <border>
      <left style="medium"/>
      <right>
        <color indexed="63"/>
      </right>
      <top style="hair"/>
      <bottom style="medium"/>
    </border>
    <border>
      <left style="thin"/>
      <right>
        <color indexed="63"/>
      </right>
      <top style="hair"/>
      <bottom style="medium"/>
    </border>
    <border>
      <left>
        <color indexed="63"/>
      </left>
      <right style="thin"/>
      <top style="hair"/>
      <bottom style="hair"/>
    </border>
    <border>
      <left>
        <color indexed="63"/>
      </left>
      <right style="thin"/>
      <top style="hair"/>
      <bottom style="double"/>
    </border>
    <border>
      <left>
        <color indexed="63"/>
      </left>
      <right style="thin"/>
      <top style="thin"/>
      <bottom style="hair"/>
    </border>
    <border>
      <left style="hair"/>
      <right style="hair"/>
      <top style="hair"/>
      <bottom style="thin"/>
    </border>
    <border>
      <left style="hair"/>
      <right style="hair"/>
      <top style="thin"/>
      <bottom style="thin"/>
    </border>
    <border>
      <left style="hair"/>
      <right style="hair"/>
      <top>
        <color indexed="63"/>
      </top>
      <bottom style="hair"/>
    </border>
    <border>
      <left style="hair"/>
      <right>
        <color indexed="63"/>
      </right>
      <top style="hair"/>
      <bottom style="thin"/>
    </border>
    <border>
      <left style="hair"/>
      <right style="thin"/>
      <top style="thin"/>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hair"/>
      <right style="thin"/>
      <top style="hair"/>
      <bottom style="medium"/>
    </border>
    <border>
      <left style="hair"/>
      <right style="double"/>
      <top style="thin"/>
      <bottom style="thin"/>
    </border>
    <border>
      <left style="double"/>
      <right style="hair"/>
      <top style="thin"/>
      <bottom style="thin"/>
    </border>
    <border>
      <left style="hair"/>
      <right style="medium"/>
      <top style="thin"/>
      <bottom style="thin"/>
    </border>
    <border>
      <left style="double"/>
      <right style="hair"/>
      <top>
        <color indexed="63"/>
      </top>
      <bottom style="medium"/>
    </border>
    <border>
      <left style="hair"/>
      <right style="hair"/>
      <top>
        <color indexed="63"/>
      </top>
      <bottom style="medium"/>
    </border>
    <border>
      <left style="hair"/>
      <right style="medium"/>
      <top>
        <color indexed="63"/>
      </top>
      <bottom style="medium"/>
    </border>
    <border>
      <left style="hair"/>
      <right style="double"/>
      <top style="thin"/>
      <bottom style="hair"/>
    </border>
    <border>
      <left style="hair"/>
      <right style="double"/>
      <top style="hair"/>
      <bottom style="hair"/>
    </border>
    <border>
      <left style="hair"/>
      <right style="double"/>
      <top style="hair"/>
      <bottom style="thin"/>
    </border>
    <border>
      <left style="hair"/>
      <right style="double"/>
      <top>
        <color indexed="63"/>
      </top>
      <bottom style="hair"/>
    </border>
    <border>
      <left style="hair"/>
      <right style="double"/>
      <top style="hair"/>
      <bottom style="medium"/>
    </border>
    <border>
      <left style="hair"/>
      <right style="medium"/>
      <top style="hair"/>
      <bottom style="thin"/>
    </border>
    <border>
      <left style="hair"/>
      <right style="hair"/>
      <top style="thin"/>
      <bottom style="medium"/>
    </border>
    <border>
      <left style="hair"/>
      <right style="double"/>
      <top style="thin"/>
      <bottom style="medium"/>
    </border>
    <border>
      <left style="hair"/>
      <right style="medium"/>
      <top style="thin"/>
      <bottom style="medium"/>
    </border>
    <border>
      <left style="thin"/>
      <right style="medium"/>
      <top style="thin"/>
      <bottom style="hair"/>
    </border>
    <border>
      <left>
        <color indexed="63"/>
      </left>
      <right>
        <color indexed="63"/>
      </right>
      <top style="thin"/>
      <bottom style="hair"/>
    </border>
    <border>
      <left>
        <color indexed="63"/>
      </left>
      <right>
        <color indexed="63"/>
      </right>
      <top style="hair"/>
      <bottom style="hair"/>
    </border>
    <border>
      <left style="medium"/>
      <right>
        <color indexed="63"/>
      </right>
      <top style="hair"/>
      <bottom style="double"/>
    </border>
    <border>
      <left>
        <color indexed="63"/>
      </left>
      <right>
        <color indexed="63"/>
      </right>
      <top style="hair"/>
      <bottom style="double"/>
    </border>
    <border>
      <left>
        <color indexed="63"/>
      </left>
      <right style="medium"/>
      <top style="hair"/>
      <bottom style="hair"/>
    </border>
    <border>
      <left style="thin"/>
      <right style="medium"/>
      <top>
        <color indexed="63"/>
      </top>
      <bottom style="medium"/>
    </border>
    <border>
      <left style="medium"/>
      <right style="thin"/>
      <top style="medium"/>
      <bottom style="mediu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hair"/>
      <bottom>
        <color indexed="63"/>
      </bottom>
    </border>
    <border>
      <left style="medium"/>
      <right style="thin"/>
      <top style="thin"/>
      <bottom style="medium"/>
    </border>
    <border>
      <left>
        <color indexed="63"/>
      </left>
      <right style="dotted"/>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medium"/>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dotted"/>
    </border>
    <border>
      <left>
        <color indexed="63"/>
      </left>
      <right style="thin"/>
      <top>
        <color indexed="63"/>
      </top>
      <bottom style="dotted"/>
    </border>
    <border>
      <left style="medium"/>
      <right style="thin"/>
      <top style="medium"/>
      <bottom>
        <color indexed="63"/>
      </bottom>
    </border>
    <border>
      <left style="medium"/>
      <right style="thin"/>
      <top>
        <color indexed="63"/>
      </top>
      <bottom>
        <color indexed="63"/>
      </bottom>
    </border>
    <border>
      <left style="thin"/>
      <right>
        <color indexed="63"/>
      </right>
      <top style="dotted"/>
      <bottom style="thin"/>
    </border>
    <border>
      <left>
        <color indexed="63"/>
      </left>
      <right style="thin"/>
      <top style="dotted"/>
      <bottom style="thin"/>
    </border>
    <border>
      <left style="medium"/>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medium"/>
    </border>
    <border>
      <left>
        <color indexed="63"/>
      </left>
      <right style="medium"/>
      <top style="thin"/>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color indexed="63"/>
      </right>
      <top style="dotted"/>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medium"/>
      <top style="dotted"/>
      <bottom style="thin"/>
    </border>
    <border>
      <left>
        <color indexed="63"/>
      </left>
      <right style="medium"/>
      <top style="medium"/>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style="medium"/>
      <bottom>
        <color indexed="63"/>
      </bottom>
    </border>
    <border>
      <left style="medium"/>
      <right>
        <color indexed="63"/>
      </right>
      <top style="medium"/>
      <bottom style="dotted"/>
    </border>
    <border>
      <left style="medium"/>
      <right>
        <color indexed="63"/>
      </right>
      <top style="dotted"/>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style="medium"/>
      <bottom style="thin"/>
    </border>
    <border>
      <left>
        <color indexed="63"/>
      </left>
      <right style="thin"/>
      <top>
        <color indexed="63"/>
      </top>
      <bottom>
        <color indexed="63"/>
      </bottom>
    </border>
    <border>
      <left>
        <color indexed="63"/>
      </left>
      <right style="medium"/>
      <top style="thin"/>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medium"/>
      <bottom style="thin"/>
    </border>
    <border>
      <left style="thin"/>
      <right style="thin"/>
      <top style="medium"/>
      <bottom style="thin"/>
    </border>
    <border>
      <left style="medium"/>
      <right style="thin"/>
      <top style="hair"/>
      <bottom style="hair"/>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hair"/>
      <bottom style="double"/>
    </border>
    <border>
      <left style="medium"/>
      <right style="thin"/>
      <top style="hair"/>
      <bottom style="medium"/>
    </border>
    <border>
      <left style="medium"/>
      <right style="thin"/>
      <top style="thin"/>
      <bottom style="hair"/>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style="thin"/>
      <top style="thin"/>
      <bottom style="double"/>
    </border>
    <border>
      <left style="medium"/>
      <right style="hair"/>
      <top style="thin"/>
      <bottom style="medium"/>
    </border>
    <border>
      <left style="double"/>
      <right style="hair"/>
      <top style="thin"/>
      <bottom style="medium"/>
    </border>
    <border>
      <left style="double"/>
      <right style="hair"/>
      <top style="thin"/>
      <bottom>
        <color indexed="63"/>
      </bottom>
    </border>
    <border>
      <left style="double"/>
      <right style="hair"/>
      <top>
        <color indexed="63"/>
      </top>
      <bottom>
        <color indexed="63"/>
      </bottom>
    </border>
    <border>
      <left style="double"/>
      <right style="hair"/>
      <top>
        <color indexed="63"/>
      </top>
      <bottom style="thin"/>
    </border>
    <border>
      <left>
        <color indexed="63"/>
      </left>
      <right style="hair"/>
      <top style="medium"/>
      <bottom style="thin"/>
    </border>
    <border>
      <left style="double"/>
      <right>
        <color indexed="63"/>
      </right>
      <top style="medium"/>
      <bottom style="thin"/>
    </border>
    <border>
      <left style="thin"/>
      <right style="double"/>
      <top style="medium"/>
      <bottom style="thin"/>
    </border>
    <border>
      <left style="thin"/>
      <right style="hair"/>
      <top style="medium"/>
      <bottom style="thin"/>
    </border>
    <border>
      <left style="medium"/>
      <right style="hair"/>
      <top style="thin"/>
      <bottom>
        <color indexed="63"/>
      </bottom>
    </border>
    <border>
      <left style="medium"/>
      <right style="hair"/>
      <top>
        <color indexed="63"/>
      </top>
      <bottom style="medium"/>
    </border>
    <border>
      <left style="hair"/>
      <right style="hair"/>
      <top style="medium"/>
      <bottom>
        <color indexed="63"/>
      </bottom>
    </border>
    <border>
      <left style="hair"/>
      <right style="medium"/>
      <top style="medium"/>
      <bottom>
        <color indexed="63"/>
      </bottom>
    </border>
    <border>
      <left style="medium"/>
      <right style="hair"/>
      <top>
        <color indexed="63"/>
      </top>
      <bottom>
        <color indexed="63"/>
      </bottom>
    </border>
    <border>
      <left style="medium"/>
      <right style="hair"/>
      <top>
        <color indexed="63"/>
      </top>
      <bottom style="thin"/>
    </border>
    <border>
      <left style="double"/>
      <right style="hair"/>
      <top style="thin"/>
      <bottom style="hair"/>
    </border>
    <border>
      <left style="double"/>
      <right style="hair"/>
      <top style="hair"/>
      <bottom style="thin"/>
    </border>
    <border>
      <left style="double"/>
      <right style="hair"/>
      <top style="hair"/>
      <bottom style="hair"/>
    </border>
    <border>
      <left style="hair"/>
      <right style="double"/>
      <top>
        <color indexed="63"/>
      </top>
      <bottom style="medium"/>
    </border>
    <border>
      <left style="medium"/>
      <right style="hair"/>
      <top style="medium"/>
      <bottom>
        <color indexed="63"/>
      </bottom>
    </border>
    <border>
      <left style="hair"/>
      <right style="double"/>
      <top style="medium"/>
      <bottom>
        <color indexed="63"/>
      </bottom>
    </border>
    <border>
      <left>
        <color indexed="63"/>
      </left>
      <right style="hair"/>
      <top style="medium"/>
      <bottom>
        <color indexed="63"/>
      </bottom>
    </border>
    <border>
      <left style="hair"/>
      <right>
        <color indexed="63"/>
      </right>
      <top style="medium"/>
      <bottom>
        <color indexed="63"/>
      </bottom>
    </border>
    <border>
      <left>
        <color indexed="63"/>
      </left>
      <right style="double"/>
      <top style="medium"/>
      <bottom>
        <color indexed="63"/>
      </bottom>
    </border>
    <border>
      <left style="medium"/>
      <right style="hair"/>
      <top>
        <color indexed="63"/>
      </top>
      <bottom style="hair"/>
    </border>
    <border>
      <left style="medium"/>
      <right style="hair"/>
      <top style="hair"/>
      <bottom style="medium"/>
    </border>
    <border>
      <left style="hair"/>
      <right>
        <color indexed="63"/>
      </right>
      <top>
        <color indexed="63"/>
      </top>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hair"/>
      <top style="medium"/>
      <bottom style="thin"/>
    </border>
    <border>
      <left style="hair"/>
      <right style="hair"/>
      <top style="medium"/>
      <bottom style="thin"/>
    </border>
    <border>
      <left style="hair"/>
      <right>
        <color indexed="63"/>
      </right>
      <top style="medium"/>
      <bottom style="thin"/>
    </border>
    <border>
      <left style="hair"/>
      <right style="thin"/>
      <top style="medium"/>
      <bottom style="thin"/>
    </border>
    <border>
      <left style="hair"/>
      <right style="medium"/>
      <top style="medium"/>
      <bottom style="thin"/>
    </border>
    <border>
      <left style="medium"/>
      <right style="hair"/>
      <top style="thin"/>
      <bottom style="hair"/>
    </border>
    <border>
      <left style="medium"/>
      <right style="hair"/>
      <top style="hair"/>
      <bottom style="hair"/>
    </border>
    <border>
      <left style="medium"/>
      <right style="hair"/>
      <top style="hair"/>
      <bottom style="thin"/>
    </border>
    <border>
      <left style="hair"/>
      <right>
        <color indexed="63"/>
      </right>
      <top style="thin"/>
      <bottom style="hair"/>
    </border>
    <border>
      <left style="hair"/>
      <right>
        <color indexed="63"/>
      </right>
      <top style="hair"/>
      <bottom style="hair"/>
    </border>
    <border>
      <left style="medium"/>
      <right style="thin"/>
      <top style="thin"/>
      <bottom>
        <color indexed="63"/>
      </bottom>
    </border>
    <border>
      <left style="medium"/>
      <right style="thin"/>
      <top>
        <color indexed="63"/>
      </top>
      <bottom style="thin"/>
    </border>
    <border>
      <left style="thin"/>
      <right style="thin"/>
      <top style="medium"/>
      <bottom style="medium"/>
    </border>
    <border>
      <left>
        <color indexed="63"/>
      </left>
      <right style="thin"/>
      <top style="hair"/>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 fillId="0" borderId="0">
      <alignment/>
      <protection/>
    </xf>
    <xf numFmtId="0" fontId="1"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678">
    <xf numFmtId="0" fontId="0" fillId="0" borderId="0" xfId="0" applyFont="1" applyAlignment="1">
      <alignment vertical="center"/>
    </xf>
    <xf numFmtId="49" fontId="3" fillId="33" borderId="10" xfId="63" applyNumberFormat="1" applyFont="1" applyFill="1" applyBorder="1" applyAlignment="1">
      <alignment vertical="center" wrapText="1"/>
      <protection/>
    </xf>
    <xf numFmtId="49" fontId="3" fillId="33" borderId="11" xfId="63" applyNumberFormat="1" applyFont="1" applyFill="1" applyBorder="1" applyAlignment="1">
      <alignment vertical="center"/>
      <protection/>
    </xf>
    <xf numFmtId="49" fontId="3" fillId="33" borderId="12" xfId="63" applyNumberFormat="1" applyFont="1" applyFill="1" applyBorder="1" applyAlignment="1">
      <alignment vertical="center"/>
      <protection/>
    </xf>
    <xf numFmtId="49" fontId="3" fillId="33" borderId="13" xfId="63" applyNumberFormat="1" applyFont="1" applyFill="1" applyBorder="1" applyAlignment="1">
      <alignment vertical="center"/>
      <protection/>
    </xf>
    <xf numFmtId="49" fontId="3" fillId="33" borderId="13" xfId="63" applyNumberFormat="1" applyFont="1" applyFill="1" applyBorder="1" applyAlignment="1">
      <alignment vertical="center" wrapText="1"/>
      <protection/>
    </xf>
    <xf numFmtId="49" fontId="3" fillId="33" borderId="14" xfId="63" applyNumberFormat="1" applyFont="1" applyFill="1" applyBorder="1" applyAlignment="1">
      <alignment vertical="center"/>
      <protection/>
    </xf>
    <xf numFmtId="49" fontId="8" fillId="0" borderId="0" xfId="62" applyNumberFormat="1" applyFont="1" applyAlignment="1">
      <alignment vertical="center"/>
      <protection/>
    </xf>
    <xf numFmtId="49" fontId="8" fillId="0" borderId="15" xfId="62" applyNumberFormat="1" applyFont="1" applyBorder="1" applyAlignment="1">
      <alignment horizontal="center" vertical="center"/>
      <protection/>
    </xf>
    <xf numFmtId="49" fontId="8" fillId="0" borderId="15" xfId="62" applyNumberFormat="1" applyFont="1" applyBorder="1" applyAlignment="1">
      <alignment vertical="center"/>
      <protection/>
    </xf>
    <xf numFmtId="0" fontId="8" fillId="0" borderId="15" xfId="62" applyNumberFormat="1" applyFont="1" applyBorder="1" applyAlignment="1">
      <alignment vertical="center"/>
      <protection/>
    </xf>
    <xf numFmtId="49" fontId="3" fillId="0" borderId="15" xfId="63" applyNumberFormat="1" applyFont="1" applyFill="1" applyBorder="1" applyAlignment="1">
      <alignment horizontal="center" vertical="center" wrapText="1"/>
      <protection/>
    </xf>
    <xf numFmtId="0" fontId="8" fillId="0" borderId="0" xfId="62" applyNumberFormat="1" applyFont="1" applyBorder="1" applyAlignment="1">
      <alignment vertical="center"/>
      <protection/>
    </xf>
    <xf numFmtId="0" fontId="8" fillId="0" borderId="0" xfId="62" applyNumberFormat="1" applyFont="1" applyAlignment="1">
      <alignment vertical="center"/>
      <protection/>
    </xf>
    <xf numFmtId="49" fontId="8" fillId="0" borderId="15" xfId="62" applyNumberFormat="1" applyFont="1" applyFill="1" applyBorder="1" applyAlignment="1">
      <alignment vertical="center"/>
      <protection/>
    </xf>
    <xf numFmtId="49" fontId="3" fillId="0" borderId="15" xfId="63" applyNumberFormat="1" applyFont="1" applyFill="1" applyBorder="1" applyAlignment="1">
      <alignment vertical="center" wrapText="1"/>
      <protection/>
    </xf>
    <xf numFmtId="0" fontId="5" fillId="0" borderId="0" xfId="62" applyFont="1" applyFill="1" applyAlignment="1" applyProtection="1">
      <alignment vertical="center"/>
      <protection/>
    </xf>
    <xf numFmtId="0" fontId="6" fillId="0" borderId="0" xfId="62" applyFont="1" applyProtection="1">
      <alignment/>
      <protection/>
    </xf>
    <xf numFmtId="0" fontId="11" fillId="0" borderId="0" xfId="62" applyFont="1" applyBorder="1" applyAlignment="1" applyProtection="1">
      <alignment horizontal="center" vertical="center" wrapText="1"/>
      <protection/>
    </xf>
    <xf numFmtId="0" fontId="6" fillId="0" borderId="16" xfId="62" applyFont="1" applyBorder="1" applyProtection="1">
      <alignment/>
      <protection/>
    </xf>
    <xf numFmtId="0" fontId="6" fillId="0" borderId="17" xfId="62" applyFont="1" applyBorder="1" applyProtection="1">
      <alignment/>
      <protection/>
    </xf>
    <xf numFmtId="0" fontId="11" fillId="0" borderId="18" xfId="62" applyFont="1" applyBorder="1" applyAlignment="1" applyProtection="1">
      <alignment horizontal="justify" vertical="center" wrapText="1"/>
      <protection/>
    </xf>
    <xf numFmtId="0" fontId="6" fillId="6" borderId="19" xfId="62" applyFont="1" applyFill="1" applyBorder="1" applyAlignment="1" applyProtection="1">
      <alignment vertical="center" wrapText="1"/>
      <protection locked="0"/>
    </xf>
    <xf numFmtId="0" fontId="6" fillId="6" borderId="20" xfId="62" applyFont="1" applyFill="1" applyBorder="1" applyAlignment="1" applyProtection="1">
      <alignment vertical="center" wrapText="1"/>
      <protection locked="0"/>
    </xf>
    <xf numFmtId="0" fontId="6" fillId="6" borderId="21" xfId="62" applyFont="1" applyFill="1" applyBorder="1" applyAlignment="1" applyProtection="1">
      <alignment vertical="center" shrinkToFit="1"/>
      <protection locked="0"/>
    </xf>
    <xf numFmtId="0" fontId="6" fillId="6" borderId="22" xfId="62" applyFont="1" applyFill="1" applyBorder="1" applyAlignment="1" applyProtection="1">
      <alignment horizontal="center" vertical="center"/>
      <protection locked="0"/>
    </xf>
    <xf numFmtId="0" fontId="6" fillId="6" borderId="22" xfId="62" applyFont="1" applyFill="1" applyBorder="1" applyAlignment="1" applyProtection="1">
      <alignment vertical="center" wrapText="1"/>
      <protection locked="0"/>
    </xf>
    <xf numFmtId="0" fontId="6" fillId="6" borderId="23" xfId="62" applyFont="1" applyFill="1" applyBorder="1" applyAlignment="1" applyProtection="1">
      <alignment vertical="center" shrinkToFit="1"/>
      <protection locked="0"/>
    </xf>
    <xf numFmtId="0" fontId="6" fillId="6" borderId="24" xfId="62" applyFont="1" applyFill="1" applyBorder="1" applyAlignment="1" applyProtection="1">
      <alignment horizontal="center" vertical="center"/>
      <protection locked="0"/>
    </xf>
    <xf numFmtId="0" fontId="6" fillId="6" borderId="24" xfId="62" applyFont="1" applyFill="1" applyBorder="1" applyAlignment="1" applyProtection="1">
      <alignment vertical="center" wrapText="1"/>
      <protection locked="0"/>
    </xf>
    <xf numFmtId="0" fontId="0" fillId="34" borderId="0" xfId="0" applyFill="1" applyAlignment="1">
      <alignment vertical="center"/>
    </xf>
    <xf numFmtId="0" fontId="0" fillId="35" borderId="0" xfId="0" applyFill="1" applyAlignment="1">
      <alignment vertical="center"/>
    </xf>
    <xf numFmtId="0" fontId="66" fillId="35" borderId="0" xfId="0" applyFont="1" applyFill="1" applyAlignment="1">
      <alignment vertical="center"/>
    </xf>
    <xf numFmtId="0" fontId="66" fillId="35" borderId="13" xfId="0" applyFont="1" applyFill="1" applyBorder="1" applyAlignment="1">
      <alignment horizontal="center" vertical="center"/>
    </xf>
    <xf numFmtId="0" fontId="66" fillId="35" borderId="25" xfId="0" applyFont="1" applyFill="1" applyBorder="1" applyAlignment="1">
      <alignment vertical="center"/>
    </xf>
    <xf numFmtId="0" fontId="66" fillId="35" borderId="14" xfId="0" applyFont="1" applyFill="1" applyBorder="1" applyAlignment="1">
      <alignment vertical="center"/>
    </xf>
    <xf numFmtId="0" fontId="66" fillId="35" borderId="26" xfId="0" applyFont="1" applyFill="1" applyBorder="1" applyAlignment="1">
      <alignment horizontal="center" vertical="center"/>
    </xf>
    <xf numFmtId="0" fontId="0" fillId="35" borderId="0" xfId="0" applyFill="1" applyAlignment="1">
      <alignment vertical="center"/>
    </xf>
    <xf numFmtId="0" fontId="66" fillId="35" borderId="27" xfId="0" applyFont="1" applyFill="1" applyBorder="1" applyAlignment="1">
      <alignment vertical="center"/>
    </xf>
    <xf numFmtId="0" fontId="66" fillId="35" borderId="14" xfId="0" applyFont="1" applyFill="1" applyBorder="1" applyAlignment="1">
      <alignment vertical="center"/>
    </xf>
    <xf numFmtId="0" fontId="67" fillId="34" borderId="0" xfId="0" applyFont="1" applyFill="1" applyAlignment="1">
      <alignment vertical="center"/>
    </xf>
    <xf numFmtId="0" fontId="66" fillId="35" borderId="28" xfId="0" applyFont="1" applyFill="1" applyBorder="1" applyAlignment="1">
      <alignment vertical="center"/>
    </xf>
    <xf numFmtId="0" fontId="66" fillId="35" borderId="25" xfId="0" applyFont="1" applyFill="1" applyBorder="1" applyAlignment="1">
      <alignment vertical="center" wrapText="1"/>
    </xf>
    <xf numFmtId="0" fontId="11" fillId="0" borderId="0" xfId="62" applyFont="1" applyAlignment="1" applyProtection="1">
      <alignment horizontal="justify"/>
      <protection/>
    </xf>
    <xf numFmtId="0" fontId="11" fillId="0" borderId="0" xfId="62" applyFont="1" applyAlignment="1" applyProtection="1">
      <alignment/>
      <protection/>
    </xf>
    <xf numFmtId="0" fontId="11" fillId="0" borderId="0" xfId="62" applyFont="1" applyAlignment="1" applyProtection="1">
      <alignment horizontal="center"/>
      <protection/>
    </xf>
    <xf numFmtId="0" fontId="11" fillId="0" borderId="0" xfId="62" applyFont="1" applyAlignment="1" applyProtection="1">
      <alignment horizontal="left"/>
      <protection/>
    </xf>
    <xf numFmtId="0" fontId="5" fillId="6" borderId="22" xfId="62" applyFont="1" applyFill="1" applyBorder="1" applyAlignment="1" applyProtection="1">
      <alignment vertical="center" wrapText="1"/>
      <protection locked="0"/>
    </xf>
    <xf numFmtId="0" fontId="5" fillId="6" borderId="24" xfId="62" applyFont="1" applyFill="1" applyBorder="1" applyAlignment="1" applyProtection="1">
      <alignment vertical="center" wrapText="1"/>
      <protection locked="0"/>
    </xf>
    <xf numFmtId="0" fontId="5" fillId="6" borderId="29" xfId="62" applyFont="1" applyFill="1" applyBorder="1" applyAlignment="1" applyProtection="1">
      <alignment horizontal="center" vertical="center" shrinkToFit="1"/>
      <protection locked="0"/>
    </xf>
    <xf numFmtId="0" fontId="6" fillId="35" borderId="0" xfId="62" applyFont="1" applyFill="1" applyProtection="1">
      <alignment/>
      <protection/>
    </xf>
    <xf numFmtId="0" fontId="9" fillId="35" borderId="0" xfId="62" applyFont="1" applyFill="1" applyAlignment="1" applyProtection="1">
      <alignment vertical="center"/>
      <protection/>
    </xf>
    <xf numFmtId="0" fontId="9" fillId="35" borderId="0" xfId="62" applyFont="1" applyFill="1" applyProtection="1">
      <alignment/>
      <protection/>
    </xf>
    <xf numFmtId="0" fontId="6" fillId="35" borderId="0" xfId="62" applyFont="1" applyFill="1" applyAlignment="1" applyProtection="1">
      <alignment vertical="center" wrapText="1"/>
      <protection/>
    </xf>
    <xf numFmtId="0" fontId="6" fillId="35" borderId="0" xfId="62" applyFont="1" applyFill="1" applyAlignment="1" applyProtection="1">
      <alignment horizontal="left" vertical="top"/>
      <protection/>
    </xf>
    <xf numFmtId="0" fontId="6" fillId="34" borderId="0" xfId="62" applyFont="1" applyFill="1" applyAlignment="1" applyProtection="1">
      <alignment horizontal="center" vertical="center"/>
      <protection/>
    </xf>
    <xf numFmtId="0" fontId="6" fillId="34" borderId="0" xfId="62" applyFont="1" applyFill="1" applyProtection="1">
      <alignment/>
      <protection/>
    </xf>
    <xf numFmtId="0" fontId="9" fillId="34" borderId="0" xfId="62" applyFont="1" applyFill="1" applyProtection="1">
      <alignment/>
      <protection/>
    </xf>
    <xf numFmtId="0" fontId="15" fillId="34" borderId="0" xfId="62" applyFont="1" applyFill="1" applyAlignment="1" applyProtection="1">
      <alignment horizontal="left" vertical="center"/>
      <protection/>
    </xf>
    <xf numFmtId="0" fontId="6" fillId="34" borderId="0" xfId="62" applyFont="1" applyFill="1" applyAlignment="1" applyProtection="1">
      <alignment horizontal="left" vertical="top" wrapText="1"/>
      <protection/>
    </xf>
    <xf numFmtId="0" fontId="15" fillId="34" borderId="0" xfId="62" applyFont="1" applyFill="1" applyAlignment="1" applyProtection="1">
      <alignment horizontal="left" vertical="top"/>
      <protection/>
    </xf>
    <xf numFmtId="0" fontId="15" fillId="34" borderId="0" xfId="62" applyFont="1" applyFill="1" applyAlignment="1" applyProtection="1">
      <alignment horizontal="left" vertical="top" wrapText="1"/>
      <protection/>
    </xf>
    <xf numFmtId="0" fontId="66" fillId="6" borderId="25" xfId="0" applyFont="1" applyFill="1" applyBorder="1" applyAlignment="1" applyProtection="1">
      <alignment horizontal="center" vertical="center"/>
      <protection locked="0"/>
    </xf>
    <xf numFmtId="0" fontId="7" fillId="35" borderId="30" xfId="62" applyFont="1" applyFill="1" applyBorder="1" applyAlignment="1" applyProtection="1">
      <alignment vertical="center" shrinkToFit="1"/>
      <protection/>
    </xf>
    <xf numFmtId="0" fontId="7" fillId="35" borderId="0" xfId="62" applyFont="1" applyFill="1" applyBorder="1" applyAlignment="1" applyProtection="1">
      <alignment vertical="center" shrinkToFit="1"/>
      <protection/>
    </xf>
    <xf numFmtId="0" fontId="5" fillId="35" borderId="0" xfId="62" applyFont="1" applyFill="1" applyBorder="1" applyAlignment="1" applyProtection="1">
      <alignment horizontal="center" vertical="center" shrinkToFit="1"/>
      <protection/>
    </xf>
    <xf numFmtId="0" fontId="5" fillId="35" borderId="31" xfId="62" applyFont="1" applyFill="1" applyBorder="1" applyAlignment="1" applyProtection="1">
      <alignment horizontal="center" vertical="center" shrinkToFit="1"/>
      <protection/>
    </xf>
    <xf numFmtId="0" fontId="10" fillId="35" borderId="0" xfId="62" applyFont="1" applyFill="1" applyAlignment="1" applyProtection="1">
      <alignment horizontal="center" vertical="center"/>
      <protection/>
    </xf>
    <xf numFmtId="0" fontId="10" fillId="35" borderId="0" xfId="62" applyFont="1" applyFill="1" applyAlignment="1" applyProtection="1">
      <alignment horizontal="left" vertical="center"/>
      <protection/>
    </xf>
    <xf numFmtId="0" fontId="5" fillId="35" borderId="0" xfId="62" applyFont="1" applyFill="1" applyAlignment="1" applyProtection="1">
      <alignment vertical="center"/>
      <protection/>
    </xf>
    <xf numFmtId="180" fontId="6" fillId="6" borderId="24" xfId="62" applyNumberFormat="1" applyFont="1" applyFill="1" applyBorder="1" applyAlignment="1" applyProtection="1">
      <alignment horizontal="center" vertical="center" shrinkToFit="1"/>
      <protection locked="0"/>
    </xf>
    <xf numFmtId="180" fontId="6" fillId="6" borderId="32" xfId="62" applyNumberFormat="1" applyFont="1" applyFill="1" applyBorder="1" applyAlignment="1" applyProtection="1">
      <alignment horizontal="center" vertical="center" shrinkToFit="1"/>
      <protection locked="0"/>
    </xf>
    <xf numFmtId="180" fontId="6" fillId="6" borderId="33" xfId="62" applyNumberFormat="1" applyFont="1" applyFill="1" applyBorder="1" applyAlignment="1" applyProtection="1">
      <alignment horizontal="center" vertical="center" shrinkToFit="1"/>
      <protection locked="0"/>
    </xf>
    <xf numFmtId="180" fontId="6" fillId="6" borderId="34" xfId="62" applyNumberFormat="1" applyFont="1" applyFill="1" applyBorder="1" applyAlignment="1" applyProtection="1">
      <alignment horizontal="center" vertical="center" shrinkToFit="1"/>
      <protection locked="0"/>
    </xf>
    <xf numFmtId="49" fontId="6" fillId="6" borderId="24" xfId="62" applyNumberFormat="1" applyFont="1" applyFill="1" applyBorder="1" applyAlignment="1" applyProtection="1">
      <alignment horizontal="center" vertical="center"/>
      <protection locked="0"/>
    </xf>
    <xf numFmtId="49" fontId="6" fillId="6" borderId="35" xfId="62" applyNumberFormat="1" applyFont="1" applyFill="1" applyBorder="1" applyAlignment="1" applyProtection="1">
      <alignment horizontal="center" vertical="center"/>
      <protection locked="0"/>
    </xf>
    <xf numFmtId="0" fontId="17" fillId="35" borderId="0" xfId="62" applyFont="1" applyFill="1" applyAlignment="1" applyProtection="1">
      <alignment vertical="center"/>
      <protection/>
    </xf>
    <xf numFmtId="0" fontId="6" fillId="35" borderId="0" xfId="62" applyFont="1" applyFill="1" applyBorder="1" applyAlignment="1" applyProtection="1">
      <alignment horizontal="left"/>
      <protection/>
    </xf>
    <xf numFmtId="0" fontId="6" fillId="35" borderId="0" xfId="62" applyFont="1" applyFill="1" applyBorder="1" applyAlignment="1" applyProtection="1">
      <alignment horizontal="left" vertical="center"/>
      <protection/>
    </xf>
    <xf numFmtId="0" fontId="6" fillId="35" borderId="36" xfId="62" applyFont="1" applyFill="1" applyBorder="1" applyAlignment="1" applyProtection="1">
      <alignment horizontal="left"/>
      <protection/>
    </xf>
    <xf numFmtId="0" fontId="6" fillId="35" borderId="36" xfId="62" applyFont="1" applyFill="1" applyBorder="1" applyAlignment="1" applyProtection="1">
      <alignment horizontal="left" vertical="center"/>
      <protection/>
    </xf>
    <xf numFmtId="0" fontId="6" fillId="36" borderId="0" xfId="62" applyFont="1" applyFill="1" applyBorder="1" applyAlignment="1" applyProtection="1">
      <alignment vertical="center"/>
      <protection/>
    </xf>
    <xf numFmtId="0" fontId="5" fillId="36" borderId="0" xfId="62" applyFont="1" applyFill="1" applyAlignment="1" applyProtection="1">
      <alignment vertical="center"/>
      <protection/>
    </xf>
    <xf numFmtId="0" fontId="6" fillId="36" borderId="0" xfId="62" applyFont="1" applyFill="1" applyProtection="1">
      <alignment/>
      <protection/>
    </xf>
    <xf numFmtId="0" fontId="6" fillId="36" borderId="0" xfId="62" applyFont="1" applyFill="1" applyAlignment="1" applyProtection="1">
      <alignment vertical="top"/>
      <protection/>
    </xf>
    <xf numFmtId="0" fontId="9" fillId="35" borderId="0" xfId="62" applyFont="1" applyFill="1" applyBorder="1" applyAlignment="1" applyProtection="1">
      <alignment horizontal="left" vertical="center" wrapText="1"/>
      <protection/>
    </xf>
    <xf numFmtId="0" fontId="18" fillId="35" borderId="0" xfId="62" applyFont="1" applyFill="1" applyBorder="1" applyAlignment="1" applyProtection="1">
      <alignment horizontal="left" vertical="center" wrapText="1"/>
      <protection/>
    </xf>
    <xf numFmtId="0" fontId="19" fillId="35" borderId="0" xfId="62" applyFont="1" applyFill="1" applyAlignment="1" applyProtection="1">
      <alignment horizontal="left" vertical="top"/>
      <protection/>
    </xf>
    <xf numFmtId="0" fontId="66" fillId="6" borderId="37" xfId="0" applyFont="1" applyFill="1" applyBorder="1" applyAlignment="1" applyProtection="1">
      <alignment horizontal="center" vertical="center"/>
      <protection locked="0"/>
    </xf>
    <xf numFmtId="0" fontId="66" fillId="6" borderId="38" xfId="0" applyFont="1" applyFill="1" applyBorder="1" applyAlignment="1" applyProtection="1">
      <alignment horizontal="center" vertical="center"/>
      <protection locked="0"/>
    </xf>
    <xf numFmtId="0" fontId="5" fillId="34" borderId="39" xfId="62" applyFont="1" applyFill="1" applyBorder="1" applyAlignment="1" applyProtection="1">
      <alignment horizontal="center" vertical="center"/>
      <protection/>
    </xf>
    <xf numFmtId="0" fontId="5" fillId="34" borderId="40" xfId="62" applyFont="1" applyFill="1" applyBorder="1" applyAlignment="1" applyProtection="1">
      <alignment horizontal="center" vertical="center"/>
      <protection/>
    </xf>
    <xf numFmtId="38" fontId="5" fillId="34" borderId="25" xfId="62" applyNumberFormat="1" applyFont="1" applyFill="1" applyBorder="1" applyAlignment="1" applyProtection="1">
      <alignment horizontal="center" vertical="center"/>
      <protection/>
    </xf>
    <xf numFmtId="38" fontId="5" fillId="34" borderId="41" xfId="62" applyNumberFormat="1" applyFont="1" applyFill="1" applyBorder="1" applyAlignment="1" applyProtection="1">
      <alignment horizontal="center" vertical="center"/>
      <protection/>
    </xf>
    <xf numFmtId="0" fontId="6" fillId="34" borderId="25" xfId="62" applyFont="1" applyFill="1" applyBorder="1" applyAlignment="1" applyProtection="1">
      <alignment horizontal="center" vertical="center"/>
      <protection/>
    </xf>
    <xf numFmtId="0" fontId="6" fillId="34" borderId="42" xfId="62" applyFont="1" applyFill="1" applyBorder="1" applyAlignment="1" applyProtection="1">
      <alignment horizontal="center" vertical="center"/>
      <protection/>
    </xf>
    <xf numFmtId="0" fontId="20" fillId="35" borderId="43" xfId="0" applyFont="1" applyFill="1" applyBorder="1" applyAlignment="1">
      <alignment vertical="center" shrinkToFit="1"/>
    </xf>
    <xf numFmtId="0" fontId="68" fillId="35" borderId="13" xfId="0" applyFont="1" applyFill="1" applyBorder="1" applyAlignment="1">
      <alignment horizontal="center" vertical="center"/>
    </xf>
    <xf numFmtId="0" fontId="68" fillId="6" borderId="25" xfId="0" applyFont="1" applyFill="1" applyBorder="1" applyAlignment="1" applyProtection="1">
      <alignment horizontal="center" vertical="center"/>
      <protection locked="0"/>
    </xf>
    <xf numFmtId="0" fontId="68" fillId="35" borderId="27" xfId="0" applyFont="1" applyFill="1" applyBorder="1" applyAlignment="1">
      <alignment vertical="center"/>
    </xf>
    <xf numFmtId="0" fontId="68" fillId="35" borderId="14" xfId="0" applyFont="1" applyFill="1" applyBorder="1" applyAlignment="1">
      <alignment vertical="center"/>
    </xf>
    <xf numFmtId="0" fontId="68" fillId="35" borderId="25" xfId="0" applyFont="1" applyFill="1" applyBorder="1" applyAlignment="1">
      <alignment vertical="center"/>
    </xf>
    <xf numFmtId="0" fontId="67" fillId="35" borderId="0" xfId="0" applyFont="1" applyFill="1" applyAlignment="1">
      <alignment vertical="center"/>
    </xf>
    <xf numFmtId="0" fontId="66" fillId="35" borderId="38" xfId="0" applyFont="1" applyFill="1" applyBorder="1" applyAlignment="1">
      <alignment vertical="center"/>
    </xf>
    <xf numFmtId="0" fontId="66" fillId="35" borderId="14" xfId="0" applyFont="1" applyFill="1" applyBorder="1" applyAlignment="1">
      <alignment vertical="center"/>
    </xf>
    <xf numFmtId="0" fontId="66" fillId="35" borderId="44" xfId="0" applyFont="1" applyFill="1" applyBorder="1" applyAlignment="1">
      <alignment vertical="center"/>
    </xf>
    <xf numFmtId="38" fontId="66" fillId="0" borderId="38" xfId="49" applyFont="1" applyFill="1" applyBorder="1" applyAlignment="1" applyProtection="1">
      <alignment vertical="center"/>
      <protection locked="0"/>
    </xf>
    <xf numFmtId="38" fontId="66" fillId="0" borderId="45" xfId="49" applyFont="1" applyFill="1" applyBorder="1" applyAlignment="1" applyProtection="1">
      <alignment vertical="center"/>
      <protection locked="0"/>
    </xf>
    <xf numFmtId="0" fontId="66" fillId="35" borderId="46" xfId="0" applyFont="1" applyFill="1" applyBorder="1" applyAlignment="1">
      <alignment horizontal="left" shrinkToFit="1"/>
    </xf>
    <xf numFmtId="0" fontId="66" fillId="35" borderId="28" xfId="0" applyFont="1" applyFill="1" applyBorder="1" applyAlignment="1">
      <alignment horizontal="left" vertical="top" shrinkToFit="1"/>
    </xf>
    <xf numFmtId="0" fontId="66" fillId="0" borderId="47" xfId="0" applyFont="1" applyFill="1" applyBorder="1" applyAlignment="1">
      <alignment horizontal="center" vertical="center"/>
    </xf>
    <xf numFmtId="0" fontId="66" fillId="0" borderId="25" xfId="0" applyFont="1" applyFill="1" applyBorder="1" applyAlignment="1">
      <alignment horizontal="center" vertical="center"/>
    </xf>
    <xf numFmtId="0" fontId="68" fillId="0" borderId="25" xfId="0" applyFont="1" applyFill="1" applyBorder="1" applyAlignment="1">
      <alignment horizontal="center" vertical="center"/>
    </xf>
    <xf numFmtId="0" fontId="66" fillId="0" borderId="25" xfId="0" applyFont="1" applyFill="1" applyBorder="1" applyAlignment="1">
      <alignment horizontal="center" vertical="center"/>
    </xf>
    <xf numFmtId="0" fontId="66" fillId="0" borderId="25" xfId="0" applyFont="1" applyFill="1" applyBorder="1" applyAlignment="1">
      <alignment vertical="center"/>
    </xf>
    <xf numFmtId="0" fontId="6" fillId="35" borderId="0" xfId="62" applyFont="1" applyFill="1" applyBorder="1" applyAlignment="1" applyProtection="1">
      <alignment horizontal="left" vertical="center"/>
      <protection/>
    </xf>
    <xf numFmtId="0" fontId="6" fillId="0" borderId="48" xfId="62" applyFont="1" applyFill="1" applyBorder="1" applyAlignment="1" applyProtection="1">
      <alignment horizontal="center" vertical="center"/>
      <protection/>
    </xf>
    <xf numFmtId="0" fontId="7" fillId="6" borderId="49" xfId="62" applyFont="1" applyFill="1" applyBorder="1" applyAlignment="1" applyProtection="1">
      <alignment horizontal="center" vertical="center"/>
      <protection locked="0"/>
    </xf>
    <xf numFmtId="0" fontId="7" fillId="6" borderId="50" xfId="62" applyFont="1" applyFill="1" applyBorder="1" applyAlignment="1" applyProtection="1">
      <alignment horizontal="center" vertical="center"/>
      <protection locked="0"/>
    </xf>
    <xf numFmtId="0" fontId="6" fillId="35" borderId="50" xfId="62" applyFont="1" applyFill="1" applyBorder="1" applyAlignment="1" applyProtection="1">
      <alignment horizontal="center" vertical="center"/>
      <protection/>
    </xf>
    <xf numFmtId="0" fontId="6" fillId="35" borderId="51" xfId="62" applyFont="1" applyFill="1" applyBorder="1" applyAlignment="1" applyProtection="1">
      <alignment horizontal="center" vertical="center"/>
      <protection/>
    </xf>
    <xf numFmtId="0" fontId="7" fillId="6" borderId="52" xfId="62" applyFont="1" applyFill="1" applyBorder="1" applyAlignment="1" applyProtection="1">
      <alignment horizontal="center" vertical="center"/>
      <protection locked="0"/>
    </xf>
    <xf numFmtId="0" fontId="7" fillId="6" borderId="53" xfId="62" applyFont="1" applyFill="1" applyBorder="1" applyAlignment="1" applyProtection="1">
      <alignment horizontal="center" vertical="center"/>
      <protection locked="0"/>
    </xf>
    <xf numFmtId="0" fontId="6" fillId="35" borderId="53" xfId="62" applyFont="1" applyFill="1" applyBorder="1" applyAlignment="1" applyProtection="1">
      <alignment horizontal="center" vertical="center"/>
      <protection/>
    </xf>
    <xf numFmtId="0" fontId="6" fillId="35" borderId="54" xfId="62" applyFont="1" applyFill="1" applyBorder="1" applyAlignment="1" applyProtection="1">
      <alignment horizontal="center" vertical="center"/>
      <protection/>
    </xf>
    <xf numFmtId="0" fontId="7" fillId="6" borderId="55" xfId="62" applyFont="1" applyFill="1" applyBorder="1" applyAlignment="1" applyProtection="1">
      <alignment horizontal="center" vertical="center"/>
      <protection locked="0"/>
    </xf>
    <xf numFmtId="0" fontId="7" fillId="6" borderId="56" xfId="62" applyFont="1" applyFill="1" applyBorder="1" applyAlignment="1" applyProtection="1">
      <alignment horizontal="center" vertical="center"/>
      <protection locked="0"/>
    </xf>
    <xf numFmtId="0" fontId="6" fillId="35" borderId="56" xfId="62" applyFont="1" applyFill="1" applyBorder="1" applyAlignment="1" applyProtection="1">
      <alignment horizontal="center" vertical="center"/>
      <protection/>
    </xf>
    <xf numFmtId="0" fontId="6" fillId="35" borderId="57" xfId="62" applyFont="1" applyFill="1" applyBorder="1" applyAlignment="1" applyProtection="1">
      <alignment horizontal="center" vertical="center"/>
      <protection/>
    </xf>
    <xf numFmtId="0" fontId="6" fillId="6" borderId="58" xfId="62" applyFont="1" applyFill="1" applyBorder="1" applyAlignment="1" applyProtection="1">
      <alignment vertical="center" shrinkToFit="1"/>
      <protection locked="0"/>
    </xf>
    <xf numFmtId="0" fontId="6" fillId="6" borderId="32" xfId="62" applyFont="1" applyFill="1" applyBorder="1" applyAlignment="1" applyProtection="1">
      <alignment horizontal="center" vertical="center"/>
      <protection locked="0"/>
    </xf>
    <xf numFmtId="0" fontId="6" fillId="6" borderId="32" xfId="62" applyFont="1" applyFill="1" applyBorder="1" applyAlignment="1" applyProtection="1">
      <alignment vertical="center" wrapText="1"/>
      <protection locked="0"/>
    </xf>
    <xf numFmtId="0" fontId="5" fillId="6" borderId="32" xfId="62" applyFont="1" applyFill="1" applyBorder="1" applyAlignment="1" applyProtection="1">
      <alignment vertical="center" wrapText="1"/>
      <protection locked="0"/>
    </xf>
    <xf numFmtId="0" fontId="6" fillId="6" borderId="59" xfId="62" applyFont="1" applyFill="1" applyBorder="1" applyAlignment="1" applyProtection="1">
      <alignment vertical="center" wrapText="1"/>
      <protection locked="0"/>
    </xf>
    <xf numFmtId="0" fontId="5" fillId="34" borderId="39" xfId="62" applyFont="1" applyFill="1" applyBorder="1" applyAlignment="1" applyProtection="1">
      <alignment horizontal="center" vertical="center"/>
      <protection/>
    </xf>
    <xf numFmtId="0" fontId="7" fillId="35" borderId="60" xfId="62" applyFont="1" applyFill="1" applyBorder="1" applyAlignment="1" applyProtection="1">
      <alignment vertical="center" shrinkToFit="1"/>
      <protection/>
    </xf>
    <xf numFmtId="0" fontId="7" fillId="35" borderId="61" xfId="62" applyFont="1" applyFill="1" applyBorder="1" applyAlignment="1" applyProtection="1">
      <alignment vertical="center" shrinkToFit="1"/>
      <protection/>
    </xf>
    <xf numFmtId="0" fontId="7" fillId="35" borderId="62" xfId="62" applyFont="1" applyFill="1" applyBorder="1" applyAlignment="1" applyProtection="1">
      <alignment vertical="center" shrinkToFit="1"/>
      <protection/>
    </xf>
    <xf numFmtId="0" fontId="11" fillId="0" borderId="63" xfId="62" applyFont="1" applyBorder="1" applyAlignment="1" applyProtection="1">
      <alignment horizontal="center" vertical="center" wrapText="1"/>
      <protection/>
    </xf>
    <xf numFmtId="0" fontId="11" fillId="0" borderId="64" xfId="62" applyFont="1" applyBorder="1" applyAlignment="1" applyProtection="1">
      <alignment horizontal="center" vertical="center" wrapText="1"/>
      <protection/>
    </xf>
    <xf numFmtId="0" fontId="11" fillId="6" borderId="63" xfId="62" applyFont="1" applyFill="1" applyBorder="1" applyAlignment="1" applyProtection="1">
      <alignment horizontal="center" vertical="center" wrapText="1"/>
      <protection locked="0"/>
    </xf>
    <xf numFmtId="0" fontId="11" fillId="0" borderId="65" xfId="62" applyFont="1" applyBorder="1" applyAlignment="1" applyProtection="1">
      <alignment horizontal="center" vertical="center" wrapText="1"/>
      <protection/>
    </xf>
    <xf numFmtId="0" fontId="11" fillId="0" borderId="56" xfId="62" applyFont="1" applyBorder="1" applyAlignment="1" applyProtection="1">
      <alignment horizontal="center" vertical="center" wrapText="1"/>
      <protection/>
    </xf>
    <xf numFmtId="0" fontId="6" fillId="0" borderId="66" xfId="62" applyFont="1" applyBorder="1" applyAlignment="1" applyProtection="1">
      <alignment vertical="center"/>
      <protection/>
    </xf>
    <xf numFmtId="0" fontId="11" fillId="6" borderId="49" xfId="62" applyFont="1" applyFill="1" applyBorder="1" applyAlignment="1" applyProtection="1">
      <alignment horizontal="right" vertical="center" wrapText="1"/>
      <protection locked="0"/>
    </xf>
    <xf numFmtId="0" fontId="11" fillId="0" borderId="67" xfId="62" applyFont="1" applyBorder="1" applyAlignment="1" applyProtection="1">
      <alignment horizontal="center" vertical="center" wrapText="1"/>
      <protection/>
    </xf>
    <xf numFmtId="0" fontId="11" fillId="6" borderId="52" xfId="62" applyFont="1" applyFill="1" applyBorder="1" applyAlignment="1" applyProtection="1">
      <alignment horizontal="right" vertical="center" wrapText="1"/>
      <protection locked="0"/>
    </xf>
    <xf numFmtId="0" fontId="11" fillId="0" borderId="68" xfId="62" applyFont="1" applyBorder="1" applyAlignment="1" applyProtection="1">
      <alignment horizontal="center" vertical="center" wrapText="1"/>
      <protection/>
    </xf>
    <xf numFmtId="0" fontId="11" fillId="6" borderId="69" xfId="62" applyFont="1" applyFill="1" applyBorder="1" applyAlignment="1" applyProtection="1">
      <alignment horizontal="right" vertical="center" wrapText="1"/>
      <protection locked="0"/>
    </xf>
    <xf numFmtId="0" fontId="11" fillId="0" borderId="70" xfId="62" applyFont="1" applyBorder="1" applyAlignment="1" applyProtection="1">
      <alignment horizontal="center" vertical="center" wrapText="1"/>
      <protection/>
    </xf>
    <xf numFmtId="0" fontId="11" fillId="6" borderId="71" xfId="62" applyFont="1" applyFill="1" applyBorder="1" applyAlignment="1" applyProtection="1">
      <alignment horizontal="right" vertical="center" wrapText="1"/>
      <protection locked="0"/>
    </xf>
    <xf numFmtId="0" fontId="11" fillId="0" borderId="72" xfId="62" applyFont="1" applyBorder="1" applyAlignment="1" applyProtection="1">
      <alignment horizontal="center" vertical="center" wrapText="1"/>
      <protection/>
    </xf>
    <xf numFmtId="0" fontId="11" fillId="6" borderId="55" xfId="62" applyFont="1" applyFill="1" applyBorder="1" applyAlignment="1" applyProtection="1">
      <alignment horizontal="right" vertical="center" wrapText="1"/>
      <protection locked="0"/>
    </xf>
    <xf numFmtId="0" fontId="11" fillId="0" borderId="73" xfId="62" applyFont="1" applyBorder="1" applyAlignment="1" applyProtection="1">
      <alignment horizontal="center" vertical="center" wrapText="1"/>
      <protection/>
    </xf>
    <xf numFmtId="0" fontId="11" fillId="6" borderId="64" xfId="62" applyFont="1" applyFill="1" applyBorder="1" applyAlignment="1" applyProtection="1">
      <alignment horizontal="right" vertical="center" wrapText="1"/>
      <protection locked="0"/>
    </xf>
    <xf numFmtId="0" fontId="11" fillId="0" borderId="74" xfId="62" applyFont="1" applyBorder="1" applyAlignment="1" applyProtection="1">
      <alignment horizontal="center" vertical="center" wrapText="1"/>
      <protection/>
    </xf>
    <xf numFmtId="0" fontId="11" fillId="0" borderId="75" xfId="62" applyFont="1" applyBorder="1" applyAlignment="1" applyProtection="1">
      <alignment horizontal="left" vertical="center" wrapText="1"/>
      <protection/>
    </xf>
    <xf numFmtId="0" fontId="11" fillId="0" borderId="76" xfId="62" applyFont="1" applyBorder="1" applyAlignment="1" applyProtection="1">
      <alignment horizontal="center" vertical="center" wrapText="1"/>
      <protection/>
    </xf>
    <xf numFmtId="0" fontId="11" fillId="0" borderId="77" xfId="62" applyFont="1" applyBorder="1" applyAlignment="1" applyProtection="1">
      <alignment horizontal="left" vertical="center" wrapText="1"/>
      <protection/>
    </xf>
    <xf numFmtId="0" fontId="11" fillId="6" borderId="78" xfId="62" applyFont="1" applyFill="1" applyBorder="1" applyAlignment="1" applyProtection="1">
      <alignment horizontal="right" vertical="center" wrapText="1"/>
      <protection locked="0"/>
    </xf>
    <xf numFmtId="0" fontId="11" fillId="0" borderId="78" xfId="62" applyFont="1" applyBorder="1" applyAlignment="1" applyProtection="1">
      <alignment horizontal="center" vertical="center" wrapText="1"/>
      <protection/>
    </xf>
    <xf numFmtId="0" fontId="11" fillId="0" borderId="79" xfId="62" applyFont="1" applyBorder="1" applyAlignment="1" applyProtection="1">
      <alignment horizontal="center" vertical="center" wrapText="1"/>
      <protection/>
    </xf>
    <xf numFmtId="0" fontId="11" fillId="6" borderId="50" xfId="62" applyFont="1" applyFill="1" applyBorder="1" applyAlignment="1" applyProtection="1">
      <alignment horizontal="right" vertical="center" wrapText="1"/>
      <protection locked="0"/>
    </xf>
    <xf numFmtId="0" fontId="11" fillId="0" borderId="50" xfId="62" applyFont="1" applyBorder="1" applyAlignment="1" applyProtection="1">
      <alignment horizontal="center" vertical="center" wrapText="1"/>
      <protection/>
    </xf>
    <xf numFmtId="0" fontId="11" fillId="0" borderId="80" xfId="62" applyFont="1" applyBorder="1" applyAlignment="1" applyProtection="1">
      <alignment horizontal="center" vertical="center" wrapText="1"/>
      <protection/>
    </xf>
    <xf numFmtId="0" fontId="11" fillId="6" borderId="53" xfId="62" applyFont="1" applyFill="1" applyBorder="1" applyAlignment="1" applyProtection="1">
      <alignment horizontal="right" vertical="center" wrapText="1"/>
      <protection locked="0"/>
    </xf>
    <xf numFmtId="0" fontId="11" fillId="0" borderId="53" xfId="62" applyFont="1" applyBorder="1" applyAlignment="1" applyProtection="1">
      <alignment horizontal="center" vertical="center" wrapText="1"/>
      <protection/>
    </xf>
    <xf numFmtId="0" fontId="11" fillId="0" borderId="81" xfId="62" applyFont="1" applyBorder="1" applyAlignment="1" applyProtection="1">
      <alignment horizontal="center" vertical="center" wrapText="1"/>
      <protection/>
    </xf>
    <xf numFmtId="0" fontId="11" fillId="6" borderId="63" xfId="62" applyFont="1" applyFill="1" applyBorder="1" applyAlignment="1" applyProtection="1">
      <alignment horizontal="right" vertical="center" wrapText="1"/>
      <protection locked="0"/>
    </xf>
    <xf numFmtId="0" fontId="11" fillId="0" borderId="82" xfId="62" applyFont="1" applyBorder="1" applyAlignment="1" applyProtection="1">
      <alignment horizontal="center" vertical="center" wrapText="1"/>
      <protection/>
    </xf>
    <xf numFmtId="0" fontId="11" fillId="6" borderId="65" xfId="62" applyFont="1" applyFill="1" applyBorder="1" applyAlignment="1" applyProtection="1">
      <alignment horizontal="right" vertical="center" wrapText="1"/>
      <protection locked="0"/>
    </xf>
    <xf numFmtId="0" fontId="11" fillId="0" borderId="83" xfId="62" applyFont="1" applyBorder="1" applyAlignment="1" applyProtection="1">
      <alignment horizontal="center" vertical="center" wrapText="1"/>
      <protection/>
    </xf>
    <xf numFmtId="0" fontId="11" fillId="6" borderId="56" xfId="62" applyFont="1" applyFill="1" applyBorder="1" applyAlignment="1" applyProtection="1">
      <alignment horizontal="right" vertical="center" wrapText="1"/>
      <protection locked="0"/>
    </xf>
    <xf numFmtId="0" fontId="11" fillId="0" borderId="84" xfId="62" applyFont="1" applyBorder="1" applyAlignment="1" applyProtection="1">
      <alignment horizontal="center" vertical="center" wrapText="1"/>
      <protection/>
    </xf>
    <xf numFmtId="0" fontId="11" fillId="6" borderId="50" xfId="62" applyFont="1" applyFill="1" applyBorder="1" applyAlignment="1" applyProtection="1">
      <alignment horizontal="center" vertical="center" wrapText="1"/>
      <protection locked="0"/>
    </xf>
    <xf numFmtId="0" fontId="11" fillId="0" borderId="51" xfId="62" applyFont="1" applyBorder="1" applyAlignment="1" applyProtection="1">
      <alignment horizontal="center" vertical="center" wrapText="1"/>
      <protection/>
    </xf>
    <xf numFmtId="0" fontId="11" fillId="0" borderId="85" xfId="62" applyFont="1" applyBorder="1" applyAlignment="1" applyProtection="1">
      <alignment horizontal="center" vertical="center" wrapText="1"/>
      <protection/>
    </xf>
    <xf numFmtId="0" fontId="11" fillId="0" borderId="54" xfId="62" applyFont="1" applyBorder="1" applyAlignment="1" applyProtection="1">
      <alignment horizontal="center" vertical="center" wrapText="1"/>
      <protection/>
    </xf>
    <xf numFmtId="0" fontId="11" fillId="0" borderId="77" xfId="62" applyFont="1" applyBorder="1" applyAlignment="1" applyProtection="1">
      <alignment vertical="center" wrapText="1"/>
      <protection/>
    </xf>
    <xf numFmtId="0" fontId="11" fillId="6" borderId="86" xfId="62" applyFont="1" applyFill="1" applyBorder="1" applyAlignment="1" applyProtection="1">
      <alignment horizontal="right" vertical="center" wrapText="1"/>
      <protection locked="0"/>
    </xf>
    <xf numFmtId="0" fontId="11" fillId="0" borderId="87" xfId="62" applyFont="1" applyBorder="1" applyAlignment="1" applyProtection="1">
      <alignment horizontal="center" vertical="center" wrapText="1"/>
      <protection/>
    </xf>
    <xf numFmtId="0" fontId="11" fillId="0" borderId="88" xfId="62" applyFont="1" applyBorder="1" applyAlignment="1" applyProtection="1">
      <alignment horizontal="center" vertical="center" wrapText="1"/>
      <protection/>
    </xf>
    <xf numFmtId="180" fontId="6" fillId="6" borderId="22" xfId="62" applyNumberFormat="1" applyFont="1" applyFill="1" applyBorder="1" applyAlignment="1" applyProtection="1">
      <alignment horizontal="center" vertical="center" shrinkToFit="1"/>
      <protection locked="0"/>
    </xf>
    <xf numFmtId="180" fontId="6" fillId="6" borderId="89" xfId="62" applyNumberFormat="1" applyFont="1" applyFill="1" applyBorder="1" applyAlignment="1" applyProtection="1">
      <alignment horizontal="center" vertical="center" shrinkToFit="1"/>
      <protection locked="0"/>
    </xf>
    <xf numFmtId="49" fontId="6" fillId="6" borderId="22" xfId="62" applyNumberFormat="1" applyFont="1" applyFill="1" applyBorder="1" applyAlignment="1" applyProtection="1">
      <alignment horizontal="center" vertical="center"/>
      <protection locked="0"/>
    </xf>
    <xf numFmtId="49" fontId="6" fillId="6" borderId="89" xfId="62" applyNumberFormat="1" applyFont="1" applyFill="1" applyBorder="1" applyAlignment="1" applyProtection="1">
      <alignment horizontal="center" vertical="center"/>
      <protection locked="0"/>
    </xf>
    <xf numFmtId="49" fontId="6" fillId="6" borderId="33" xfId="62" applyNumberFormat="1" applyFont="1" applyFill="1" applyBorder="1" applyAlignment="1" applyProtection="1">
      <alignment horizontal="center" vertical="center"/>
      <protection locked="0"/>
    </xf>
    <xf numFmtId="49" fontId="6" fillId="6" borderId="32" xfId="62" applyNumberFormat="1" applyFont="1" applyFill="1" applyBorder="1" applyAlignment="1" applyProtection="1">
      <alignment horizontal="center" vertical="center"/>
      <protection locked="0"/>
    </xf>
    <xf numFmtId="49" fontId="6" fillId="6" borderId="34" xfId="62" applyNumberFormat="1" applyFont="1" applyFill="1" applyBorder="1" applyAlignment="1" applyProtection="1">
      <alignment horizontal="center" vertical="center"/>
      <protection locked="0"/>
    </xf>
    <xf numFmtId="0" fontId="5" fillId="6" borderId="21" xfId="62" applyFont="1" applyFill="1" applyBorder="1" applyAlignment="1" applyProtection="1">
      <alignment horizontal="center" vertical="center" shrinkToFit="1"/>
      <protection locked="0"/>
    </xf>
    <xf numFmtId="0" fontId="5" fillId="6" borderId="90" xfId="62" applyFont="1" applyFill="1" applyBorder="1" applyAlignment="1" applyProtection="1">
      <alignment horizontal="center" vertical="center" shrinkToFit="1"/>
      <protection locked="0"/>
    </xf>
    <xf numFmtId="0" fontId="5" fillId="6" borderId="23" xfId="62" applyFont="1" applyFill="1" applyBorder="1" applyAlignment="1" applyProtection="1">
      <alignment horizontal="center" vertical="center" shrinkToFit="1"/>
      <protection locked="0"/>
    </xf>
    <xf numFmtId="0" fontId="5" fillId="6" borderId="91" xfId="62" applyFont="1" applyFill="1" applyBorder="1" applyAlignment="1" applyProtection="1">
      <alignment horizontal="center" vertical="center" shrinkToFit="1"/>
      <protection locked="0"/>
    </xf>
    <xf numFmtId="0" fontId="5" fillId="6" borderId="92" xfId="62" applyFont="1" applyFill="1" applyBorder="1" applyAlignment="1" applyProtection="1">
      <alignment horizontal="center" vertical="center" shrinkToFit="1"/>
      <protection locked="0"/>
    </xf>
    <xf numFmtId="0" fontId="5" fillId="6" borderId="93" xfId="62" applyFont="1" applyFill="1" applyBorder="1" applyAlignment="1" applyProtection="1">
      <alignment horizontal="center" vertical="center" shrinkToFit="1"/>
      <protection locked="0"/>
    </xf>
    <xf numFmtId="0" fontId="5" fillId="35" borderId="91" xfId="62" applyFont="1" applyFill="1" applyBorder="1" applyAlignment="1" applyProtection="1">
      <alignment vertical="center"/>
      <protection/>
    </xf>
    <xf numFmtId="0" fontId="5" fillId="35" borderId="94" xfId="62" applyFont="1" applyFill="1" applyBorder="1" applyAlignment="1" applyProtection="1">
      <alignment vertical="center"/>
      <protection/>
    </xf>
    <xf numFmtId="49" fontId="6" fillId="6" borderId="95" xfId="62" applyNumberFormat="1" applyFont="1" applyFill="1" applyBorder="1" applyAlignment="1" applyProtection="1">
      <alignment horizontal="center" vertical="center"/>
      <protection locked="0"/>
    </xf>
    <xf numFmtId="0" fontId="6" fillId="34" borderId="96" xfId="62" applyFont="1" applyFill="1" applyBorder="1" applyAlignment="1" applyProtection="1">
      <alignment horizontal="center" vertical="center"/>
      <protection/>
    </xf>
    <xf numFmtId="0" fontId="11" fillId="0" borderId="69" xfId="62" applyFont="1" applyBorder="1" applyAlignment="1" applyProtection="1">
      <alignment vertical="center" wrapText="1"/>
      <protection/>
    </xf>
    <xf numFmtId="49" fontId="67" fillId="35" borderId="36" xfId="0" applyNumberFormat="1" applyFont="1" applyFill="1" applyBorder="1" applyAlignment="1">
      <alignment vertical="center"/>
    </xf>
    <xf numFmtId="49" fontId="67" fillId="35" borderId="97" xfId="0" applyNumberFormat="1" applyFont="1" applyFill="1" applyBorder="1" applyAlignment="1">
      <alignment vertical="center"/>
    </xf>
    <xf numFmtId="49" fontId="67" fillId="35" borderId="91" xfId="0" applyNumberFormat="1" applyFont="1" applyFill="1" applyBorder="1" applyAlignment="1">
      <alignment vertical="center"/>
    </xf>
    <xf numFmtId="49" fontId="67" fillId="35" borderId="94" xfId="0" applyNumberFormat="1" applyFont="1" applyFill="1" applyBorder="1" applyAlignment="1">
      <alignment vertical="center"/>
    </xf>
    <xf numFmtId="49" fontId="0" fillId="35" borderId="98" xfId="0" applyNumberFormat="1" applyFill="1" applyBorder="1" applyAlignment="1">
      <alignment horizontal="center"/>
    </xf>
    <xf numFmtId="49" fontId="68" fillId="6" borderId="36" xfId="0" applyNumberFormat="1" applyFont="1" applyFill="1" applyBorder="1" applyAlignment="1" applyProtection="1">
      <alignment horizontal="center" vertical="center"/>
      <protection locked="0"/>
    </xf>
    <xf numFmtId="49" fontId="68" fillId="6" borderId="99" xfId="0" applyNumberFormat="1" applyFont="1" applyFill="1" applyBorder="1" applyAlignment="1" applyProtection="1">
      <alignment horizontal="center" vertical="center"/>
      <protection locked="0"/>
    </xf>
    <xf numFmtId="49" fontId="67" fillId="35" borderId="0" xfId="0" applyNumberFormat="1" applyFont="1" applyFill="1" applyBorder="1" applyAlignment="1">
      <alignment vertical="center"/>
    </xf>
    <xf numFmtId="49" fontId="67" fillId="35" borderId="31" xfId="0" applyNumberFormat="1" applyFont="1" applyFill="1" applyBorder="1" applyAlignment="1">
      <alignment vertical="center"/>
    </xf>
    <xf numFmtId="49" fontId="67" fillId="35" borderId="100" xfId="0" applyNumberFormat="1" applyFont="1" applyFill="1" applyBorder="1" applyAlignment="1">
      <alignment horizontal="center" vertical="center"/>
    </xf>
    <xf numFmtId="0" fontId="0" fillId="35" borderId="0" xfId="0" applyFill="1" applyAlignment="1">
      <alignment vertical="center"/>
    </xf>
    <xf numFmtId="0" fontId="69" fillId="35" borderId="25" xfId="0" applyFont="1" applyFill="1" applyBorder="1" applyAlignment="1">
      <alignment vertical="center"/>
    </xf>
    <xf numFmtId="0" fontId="69" fillId="35" borderId="43" xfId="0" applyFont="1" applyFill="1" applyBorder="1" applyAlignment="1">
      <alignment vertical="center"/>
    </xf>
    <xf numFmtId="0" fontId="69" fillId="35" borderId="42" xfId="0" applyFont="1" applyFill="1" applyBorder="1" applyAlignment="1">
      <alignment vertical="center" wrapText="1"/>
    </xf>
    <xf numFmtId="0" fontId="69" fillId="35" borderId="101" xfId="0" applyFont="1" applyFill="1" applyBorder="1" applyAlignment="1">
      <alignment vertical="center" wrapText="1"/>
    </xf>
    <xf numFmtId="0" fontId="20" fillId="35" borderId="25" xfId="0" applyFont="1" applyFill="1" applyBorder="1" applyAlignment="1">
      <alignment vertical="center"/>
    </xf>
    <xf numFmtId="0" fontId="20" fillId="35" borderId="43" xfId="0" applyFont="1" applyFill="1" applyBorder="1" applyAlignment="1">
      <alignment vertical="center"/>
    </xf>
    <xf numFmtId="49" fontId="69" fillId="35" borderId="102" xfId="0" applyNumberFormat="1" applyFont="1" applyFill="1" applyBorder="1" applyAlignment="1">
      <alignment vertical="center"/>
    </xf>
    <xf numFmtId="49" fontId="0" fillId="0" borderId="102" xfId="0" applyNumberFormat="1" applyBorder="1" applyAlignment="1">
      <alignment vertical="center"/>
    </xf>
    <xf numFmtId="49" fontId="20" fillId="0" borderId="0" xfId="0" applyNumberFormat="1" applyFont="1" applyFill="1" applyAlignment="1">
      <alignment vertical="center"/>
    </xf>
    <xf numFmtId="0" fontId="66" fillId="0" borderId="47" xfId="0" applyFont="1" applyFill="1" applyBorder="1" applyAlignment="1">
      <alignment horizontal="center" vertical="center" wrapText="1"/>
    </xf>
    <xf numFmtId="0" fontId="66" fillId="0" borderId="103"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20" fillId="0" borderId="25" xfId="0" applyFont="1" applyFill="1" applyBorder="1" applyAlignment="1">
      <alignment vertical="center"/>
    </xf>
    <xf numFmtId="0" fontId="20" fillId="0" borderId="43" xfId="0" applyFont="1" applyFill="1" applyBorder="1" applyAlignment="1">
      <alignment vertical="center"/>
    </xf>
    <xf numFmtId="0" fontId="66" fillId="0" borderId="47" xfId="0" applyFont="1" applyFill="1" applyBorder="1" applyAlignment="1">
      <alignment horizontal="center" vertical="center"/>
    </xf>
    <xf numFmtId="0" fontId="66" fillId="0" borderId="103" xfId="0" applyFont="1" applyFill="1" applyBorder="1" applyAlignment="1">
      <alignment horizontal="center" vertical="center"/>
    </xf>
    <xf numFmtId="0" fontId="66" fillId="0" borderId="44" xfId="0" applyFont="1" applyFill="1" applyBorder="1" applyAlignment="1">
      <alignment horizontal="center" vertical="center"/>
    </xf>
    <xf numFmtId="0" fontId="68" fillId="0" borderId="47" xfId="0" applyFont="1" applyFill="1" applyBorder="1" applyAlignment="1">
      <alignment horizontal="center" vertical="center"/>
    </xf>
    <xf numFmtId="0" fontId="68" fillId="0" borderId="44" xfId="0" applyFont="1" applyFill="1" applyBorder="1" applyAlignment="1">
      <alignment horizontal="center" vertical="center"/>
    </xf>
    <xf numFmtId="0" fontId="20" fillId="35" borderId="47" xfId="0" applyFont="1" applyFill="1" applyBorder="1" applyAlignment="1">
      <alignment horizontal="left" vertical="center" wrapText="1"/>
    </xf>
    <xf numFmtId="0" fontId="20" fillId="35" borderId="44" xfId="0" applyFont="1" applyFill="1" applyBorder="1" applyAlignment="1">
      <alignment horizontal="left" vertical="center" wrapText="1"/>
    </xf>
    <xf numFmtId="0" fontId="20" fillId="35" borderId="25" xfId="0" applyFont="1" applyFill="1" applyBorder="1" applyAlignment="1">
      <alignment vertical="center" wrapText="1"/>
    </xf>
    <xf numFmtId="0" fontId="69" fillId="35" borderId="25" xfId="0" applyFont="1" applyFill="1" applyBorder="1" applyAlignment="1">
      <alignment vertical="center" wrapText="1"/>
    </xf>
    <xf numFmtId="0" fontId="69" fillId="35" borderId="42" xfId="0" applyFont="1" applyFill="1" applyBorder="1" applyAlignment="1">
      <alignment vertical="center"/>
    </xf>
    <xf numFmtId="0" fontId="69" fillId="35" borderId="101" xfId="0" applyFont="1" applyFill="1" applyBorder="1" applyAlignment="1">
      <alignment vertical="center"/>
    </xf>
    <xf numFmtId="0" fontId="20" fillId="0" borderId="25" xfId="0" applyFont="1" applyFill="1" applyBorder="1" applyAlignment="1">
      <alignment vertical="center" wrapText="1"/>
    </xf>
    <xf numFmtId="0" fontId="70" fillId="35" borderId="0" xfId="0" applyFont="1" applyFill="1" applyAlignment="1">
      <alignment horizontal="center" vertical="center"/>
    </xf>
    <xf numFmtId="0" fontId="66" fillId="0" borderId="96" xfId="0" applyFont="1" applyFill="1" applyBorder="1" applyAlignment="1">
      <alignment horizontal="center" vertical="center"/>
    </xf>
    <xf numFmtId="0" fontId="66" fillId="0" borderId="104" xfId="0" applyFont="1" applyFill="1" applyBorder="1" applyAlignment="1">
      <alignment horizontal="center" vertical="center"/>
    </xf>
    <xf numFmtId="0" fontId="66" fillId="0" borderId="25" xfId="0" applyFont="1" applyFill="1" applyBorder="1" applyAlignment="1">
      <alignment horizontal="center" vertical="center"/>
    </xf>
    <xf numFmtId="0" fontId="66" fillId="0" borderId="43" xfId="0" applyFont="1" applyFill="1" applyBorder="1" applyAlignment="1">
      <alignment horizontal="center" vertical="center"/>
    </xf>
    <xf numFmtId="0" fontId="66" fillId="0" borderId="14" xfId="0" applyFont="1" applyFill="1" applyBorder="1" applyAlignment="1">
      <alignment horizontal="center" vertical="center"/>
    </xf>
    <xf numFmtId="0" fontId="71" fillId="0" borderId="37" xfId="0" applyFont="1" applyFill="1" applyBorder="1" applyAlignment="1" applyProtection="1">
      <alignment horizontal="left" vertical="center"/>
      <protection/>
    </xf>
    <xf numFmtId="0" fontId="71" fillId="0" borderId="38" xfId="0" applyFont="1" applyFill="1" applyBorder="1" applyAlignment="1" applyProtection="1">
      <alignment horizontal="left" vertical="center"/>
      <protection/>
    </xf>
    <xf numFmtId="0" fontId="71" fillId="0" borderId="105" xfId="0" applyFont="1" applyFill="1" applyBorder="1" applyAlignment="1" applyProtection="1">
      <alignment horizontal="left" vertical="center"/>
      <protection/>
    </xf>
    <xf numFmtId="49" fontId="69" fillId="35" borderId="0" xfId="0" applyNumberFormat="1" applyFont="1" applyFill="1" applyAlignment="1">
      <alignment/>
    </xf>
    <xf numFmtId="49" fontId="0" fillId="0" borderId="0" xfId="0" applyNumberFormat="1" applyAlignment="1">
      <alignment/>
    </xf>
    <xf numFmtId="49" fontId="69" fillId="35" borderId="0" xfId="0" applyNumberFormat="1" applyFont="1" applyFill="1" applyAlignment="1">
      <alignment vertical="top"/>
    </xf>
    <xf numFmtId="49" fontId="0" fillId="0" borderId="0" xfId="0" applyNumberFormat="1" applyAlignment="1">
      <alignment vertical="top"/>
    </xf>
    <xf numFmtId="0" fontId="66" fillId="0" borderId="25" xfId="0" applyFont="1" applyFill="1" applyBorder="1" applyAlignment="1">
      <alignment horizontal="center" vertical="center" wrapText="1"/>
    </xf>
    <xf numFmtId="49" fontId="68" fillId="35" borderId="0" xfId="0" applyNumberFormat="1" applyFont="1" applyFill="1" applyBorder="1" applyAlignment="1">
      <alignment vertical="center" wrapText="1"/>
    </xf>
    <xf numFmtId="49" fontId="0" fillId="35" borderId="106" xfId="0" applyNumberFormat="1" applyFill="1" applyBorder="1" applyAlignment="1">
      <alignment horizontal="center" vertical="center"/>
    </xf>
    <xf numFmtId="49" fontId="0" fillId="35" borderId="102" xfId="0" applyNumberFormat="1" applyFill="1" applyBorder="1" applyAlignment="1">
      <alignment horizontal="center" vertical="center"/>
    </xf>
    <xf numFmtId="49" fontId="0" fillId="35" borderId="107" xfId="0" applyNumberFormat="1" applyFill="1" applyBorder="1" applyAlignment="1">
      <alignment horizontal="center" vertical="center"/>
    </xf>
    <xf numFmtId="49" fontId="0" fillId="35" borderId="108" xfId="0" applyNumberFormat="1" applyFill="1" applyBorder="1" applyAlignment="1">
      <alignment horizontal="center" vertical="center"/>
    </xf>
    <xf numFmtId="49" fontId="0" fillId="35" borderId="0" xfId="0" applyNumberFormat="1" applyFill="1" applyBorder="1" applyAlignment="1">
      <alignment horizontal="center" vertical="center"/>
    </xf>
    <xf numFmtId="49" fontId="0" fillId="35" borderId="31" xfId="0" applyNumberFormat="1" applyFill="1" applyBorder="1" applyAlignment="1">
      <alignment horizontal="center" vertical="center"/>
    </xf>
    <xf numFmtId="49" fontId="0" fillId="35" borderId="109" xfId="0" applyNumberFormat="1" applyFill="1" applyBorder="1" applyAlignment="1">
      <alignment horizontal="center" vertical="center"/>
    </xf>
    <xf numFmtId="49" fontId="0" fillId="35" borderId="110" xfId="0" applyNumberFormat="1" applyFill="1" applyBorder="1" applyAlignment="1">
      <alignment horizontal="center" vertical="center"/>
    </xf>
    <xf numFmtId="49" fontId="0" fillId="35" borderId="111" xfId="0" applyNumberFormat="1" applyFill="1" applyBorder="1" applyAlignment="1">
      <alignment horizontal="center" vertical="center"/>
    </xf>
    <xf numFmtId="49" fontId="68" fillId="35" borderId="0" xfId="0" applyNumberFormat="1" applyFont="1" applyFill="1" applyAlignment="1">
      <alignment vertical="top"/>
    </xf>
    <xf numFmtId="49" fontId="0" fillId="0" borderId="31" xfId="0" applyNumberFormat="1" applyBorder="1" applyAlignment="1">
      <alignment vertical="top"/>
    </xf>
    <xf numFmtId="49" fontId="67" fillId="0" borderId="112" xfId="0" applyNumberFormat="1" applyFont="1" applyFill="1" applyBorder="1" applyAlignment="1">
      <alignment vertical="center" wrapText="1"/>
    </xf>
    <xf numFmtId="49" fontId="0" fillId="0" borderId="45" xfId="0" applyNumberFormat="1" applyBorder="1" applyAlignment="1">
      <alignment vertical="center"/>
    </xf>
    <xf numFmtId="49" fontId="0" fillId="0" borderId="113" xfId="0" applyNumberFormat="1" applyBorder="1" applyAlignment="1">
      <alignment vertical="center"/>
    </xf>
    <xf numFmtId="49" fontId="0" fillId="0" borderId="114" xfId="0" applyNumberFormat="1" applyFill="1" applyBorder="1" applyAlignment="1">
      <alignment horizontal="center" vertical="center" wrapText="1"/>
    </xf>
    <xf numFmtId="49" fontId="0" fillId="0" borderId="115" xfId="0" applyNumberFormat="1" applyBorder="1" applyAlignment="1">
      <alignment horizontal="center" vertical="center" wrapText="1"/>
    </xf>
    <xf numFmtId="49" fontId="66" fillId="35" borderId="0" xfId="0" applyNumberFormat="1" applyFont="1" applyFill="1" applyAlignment="1">
      <alignment vertical="center" wrapText="1"/>
    </xf>
    <xf numFmtId="49" fontId="0" fillId="0" borderId="0" xfId="0" applyNumberFormat="1" applyAlignment="1">
      <alignment vertical="center" wrapText="1"/>
    </xf>
    <xf numFmtId="49" fontId="67" fillId="35" borderId="116" xfId="0" applyNumberFormat="1" applyFont="1" applyFill="1" applyBorder="1" applyAlignment="1">
      <alignment horizontal="center" vertical="center"/>
    </xf>
    <xf numFmtId="49" fontId="67" fillId="35" borderId="117" xfId="0" applyNumberFormat="1" applyFont="1" applyFill="1" applyBorder="1" applyAlignment="1">
      <alignment horizontal="center" vertical="center"/>
    </xf>
    <xf numFmtId="49" fontId="0" fillId="35" borderId="110" xfId="0" applyNumberFormat="1" applyFill="1" applyBorder="1" applyAlignment="1">
      <alignment vertical="top"/>
    </xf>
    <xf numFmtId="49" fontId="0" fillId="0" borderId="110" xfId="0" applyNumberFormat="1" applyBorder="1" applyAlignment="1">
      <alignment vertical="top"/>
    </xf>
    <xf numFmtId="49" fontId="0" fillId="0" borderId="111" xfId="0" applyNumberFormat="1" applyBorder="1" applyAlignment="1">
      <alignment vertical="top"/>
    </xf>
    <xf numFmtId="49" fontId="0" fillId="35" borderId="36" xfId="0" applyNumberFormat="1" applyFill="1" applyBorder="1" applyAlignment="1">
      <alignment vertical="center"/>
    </xf>
    <xf numFmtId="49" fontId="0" fillId="0" borderId="36" xfId="0" applyNumberFormat="1" applyBorder="1" applyAlignment="1">
      <alignment vertical="center"/>
    </xf>
    <xf numFmtId="49" fontId="70" fillId="35" borderId="0" xfId="0" applyNumberFormat="1" applyFont="1" applyFill="1" applyAlignment="1">
      <alignment vertical="center"/>
    </xf>
    <xf numFmtId="49" fontId="0" fillId="0" borderId="0" xfId="0" applyNumberFormat="1" applyAlignment="1">
      <alignment vertical="center"/>
    </xf>
    <xf numFmtId="49" fontId="0" fillId="0" borderId="31" xfId="0" applyNumberFormat="1" applyBorder="1" applyAlignment="1">
      <alignment vertical="center"/>
    </xf>
    <xf numFmtId="49" fontId="0" fillId="35" borderId="0" xfId="0" applyNumberFormat="1" applyFill="1" applyAlignment="1">
      <alignment vertical="center"/>
    </xf>
    <xf numFmtId="49" fontId="0" fillId="6" borderId="42" xfId="0" applyNumberFormat="1" applyFill="1" applyBorder="1" applyAlignment="1" applyProtection="1">
      <alignment vertical="center"/>
      <protection locked="0"/>
    </xf>
    <xf numFmtId="49" fontId="0" fillId="6" borderId="13" xfId="0" applyNumberFormat="1" applyFill="1" applyBorder="1" applyAlignment="1" applyProtection="1">
      <alignment vertical="center"/>
      <protection locked="0"/>
    </xf>
    <xf numFmtId="49" fontId="0" fillId="6" borderId="41" xfId="0" applyNumberFormat="1" applyFill="1" applyBorder="1" applyAlignment="1" applyProtection="1">
      <alignment vertical="center"/>
      <protection locked="0"/>
    </xf>
    <xf numFmtId="49" fontId="68" fillId="35" borderId="0" xfId="0" applyNumberFormat="1" applyFont="1" applyFill="1" applyAlignment="1">
      <alignment vertical="center" wrapText="1"/>
    </xf>
    <xf numFmtId="49" fontId="0" fillId="0" borderId="42" xfId="0" applyNumberFormat="1" applyFill="1" applyBorder="1" applyAlignment="1">
      <alignment horizontal="center" vertical="center"/>
    </xf>
    <xf numFmtId="49" fontId="0" fillId="0" borderId="14" xfId="0" applyNumberFormat="1" applyFill="1" applyBorder="1" applyAlignment="1">
      <alignment horizontal="center" vertical="center"/>
    </xf>
    <xf numFmtId="49" fontId="0" fillId="0" borderId="118" xfId="0" applyNumberFormat="1" applyFill="1" applyBorder="1" applyAlignment="1">
      <alignment horizontal="center" vertical="center"/>
    </xf>
    <xf numFmtId="49" fontId="0" fillId="0" borderId="119" xfId="0" applyNumberFormat="1" applyFill="1" applyBorder="1" applyAlignment="1">
      <alignment horizontal="center" vertical="center"/>
    </xf>
    <xf numFmtId="49" fontId="0" fillId="0" borderId="120" xfId="0" applyNumberFormat="1" applyFill="1" applyBorder="1" applyAlignment="1">
      <alignment horizontal="center" vertical="center"/>
    </xf>
    <xf numFmtId="49" fontId="0" fillId="0" borderId="36" xfId="0" applyNumberFormat="1" applyFill="1" applyBorder="1" applyAlignment="1">
      <alignment horizontal="center" vertical="center"/>
    </xf>
    <xf numFmtId="49" fontId="0" fillId="0" borderId="97" xfId="0" applyNumberFormat="1" applyFill="1" applyBorder="1" applyAlignment="1">
      <alignment horizontal="center" vertical="center"/>
    </xf>
    <xf numFmtId="49" fontId="0" fillId="6" borderId="14" xfId="0" applyNumberFormat="1" applyFill="1" applyBorder="1" applyAlignment="1" applyProtection="1">
      <alignment vertical="center"/>
      <protection locked="0"/>
    </xf>
    <xf numFmtId="49" fontId="67" fillId="0" borderId="37" xfId="0" applyNumberFormat="1" applyFont="1" applyFill="1" applyBorder="1" applyAlignment="1">
      <alignment vertical="center" wrapText="1"/>
    </xf>
    <xf numFmtId="49" fontId="0" fillId="0" borderId="38" xfId="0" applyNumberFormat="1" applyBorder="1" applyAlignment="1">
      <alignment vertical="center" wrapText="1"/>
    </xf>
    <xf numFmtId="49" fontId="0" fillId="0" borderId="105" xfId="0" applyNumberFormat="1" applyBorder="1" applyAlignment="1">
      <alignment vertical="center" wrapText="1"/>
    </xf>
    <xf numFmtId="49" fontId="72" fillId="35" borderId="0" xfId="0" applyNumberFormat="1" applyFont="1" applyFill="1" applyAlignment="1">
      <alignment horizontal="center" vertical="center"/>
    </xf>
    <xf numFmtId="49" fontId="68" fillId="35" borderId="0" xfId="0" applyNumberFormat="1" applyFont="1" applyFill="1" applyAlignment="1">
      <alignment vertical="top" wrapText="1"/>
    </xf>
    <xf numFmtId="49" fontId="0" fillId="35" borderId="121" xfId="0" applyNumberFormat="1" applyFill="1" applyBorder="1" applyAlignment="1">
      <alignment horizontal="center" vertical="center"/>
    </xf>
    <xf numFmtId="49" fontId="0" fillId="35" borderId="36" xfId="0" applyNumberFormat="1" applyFill="1" applyBorder="1" applyAlignment="1">
      <alignment horizontal="center" vertical="center"/>
    </xf>
    <xf numFmtId="49" fontId="0" fillId="35" borderId="97" xfId="0" applyNumberFormat="1" applyFill="1" applyBorder="1" applyAlignment="1">
      <alignment horizontal="center" vertical="center"/>
    </xf>
    <xf numFmtId="49" fontId="70" fillId="6" borderId="98" xfId="0" applyNumberFormat="1" applyFont="1" applyFill="1" applyBorder="1" applyAlignment="1" applyProtection="1">
      <alignment vertical="center" wrapText="1"/>
      <protection locked="0"/>
    </xf>
    <xf numFmtId="49" fontId="70" fillId="6" borderId="46" xfId="0" applyNumberFormat="1" applyFont="1" applyFill="1" applyBorder="1" applyAlignment="1" applyProtection="1">
      <alignment vertical="center" wrapText="1"/>
      <protection locked="0"/>
    </xf>
    <xf numFmtId="49" fontId="70" fillId="6" borderId="122" xfId="0" applyNumberFormat="1" applyFont="1" applyFill="1" applyBorder="1" applyAlignment="1" applyProtection="1">
      <alignment vertical="center" wrapText="1"/>
      <protection locked="0"/>
    </xf>
    <xf numFmtId="49" fontId="70" fillId="6" borderId="28" xfId="0" applyNumberFormat="1" applyFont="1" applyFill="1" applyBorder="1" applyAlignment="1" applyProtection="1">
      <alignment vertical="center" wrapText="1"/>
      <protection locked="0"/>
    </xf>
    <xf numFmtId="49" fontId="0" fillId="0" borderId="123" xfId="0" applyNumberFormat="1" applyFill="1" applyBorder="1" applyAlignment="1">
      <alignment horizontal="center" vertical="center"/>
    </xf>
    <xf numFmtId="49" fontId="0" fillId="0" borderId="124" xfId="0" applyNumberFormat="1" applyFill="1" applyBorder="1" applyAlignment="1">
      <alignment horizontal="center" vertical="center"/>
    </xf>
    <xf numFmtId="49" fontId="67" fillId="6" borderId="125" xfId="0" applyNumberFormat="1" applyFont="1" applyFill="1" applyBorder="1" applyAlignment="1" applyProtection="1">
      <alignment horizontal="center" vertical="center"/>
      <protection locked="0"/>
    </xf>
    <xf numFmtId="49" fontId="67" fillId="6" borderId="126" xfId="0" applyNumberFormat="1" applyFont="1" applyFill="1" applyBorder="1" applyAlignment="1" applyProtection="1">
      <alignment horizontal="center" vertical="center"/>
      <protection locked="0"/>
    </xf>
    <xf numFmtId="49" fontId="0" fillId="6" borderId="127" xfId="0" applyNumberFormat="1" applyFont="1" applyFill="1" applyBorder="1" applyAlignment="1" applyProtection="1">
      <alignment vertical="center"/>
      <protection locked="0"/>
    </xf>
    <xf numFmtId="49" fontId="0" fillId="6" borderId="128" xfId="0" applyNumberFormat="1" applyFont="1" applyFill="1" applyBorder="1" applyAlignment="1" applyProtection="1">
      <alignment vertical="center"/>
      <protection locked="0"/>
    </xf>
    <xf numFmtId="49" fontId="0" fillId="6" borderId="129" xfId="0" applyNumberFormat="1" applyFont="1" applyFill="1" applyBorder="1" applyAlignment="1" applyProtection="1">
      <alignment vertical="center"/>
      <protection locked="0"/>
    </xf>
    <xf numFmtId="49" fontId="73" fillId="6" borderId="118" xfId="0" applyNumberFormat="1" applyFont="1" applyFill="1" applyBorder="1" applyAlignment="1" applyProtection="1">
      <alignment vertical="center" wrapText="1"/>
      <protection locked="0"/>
    </xf>
    <xf numFmtId="49" fontId="73" fillId="6" borderId="130" xfId="0" applyNumberFormat="1" applyFont="1" applyFill="1" applyBorder="1" applyAlignment="1" applyProtection="1">
      <alignment vertical="center" wrapText="1"/>
      <protection locked="0"/>
    </xf>
    <xf numFmtId="49" fontId="73" fillId="6" borderId="119" xfId="0" applyNumberFormat="1" applyFont="1" applyFill="1" applyBorder="1" applyAlignment="1" applyProtection="1">
      <alignment vertical="center" wrapText="1"/>
      <protection locked="0"/>
    </xf>
    <xf numFmtId="49" fontId="0" fillId="35" borderId="98" xfId="0" applyNumberFormat="1" applyFill="1" applyBorder="1" applyAlignment="1">
      <alignment horizontal="center" vertical="center"/>
    </xf>
    <xf numFmtId="49" fontId="0" fillId="35" borderId="131" xfId="0" applyNumberFormat="1" applyFill="1" applyBorder="1" applyAlignment="1">
      <alignment horizontal="center" vertical="center"/>
    </xf>
    <xf numFmtId="49" fontId="0" fillId="35" borderId="122" xfId="0" applyNumberFormat="1" applyFill="1" applyBorder="1" applyAlignment="1">
      <alignment horizontal="center" vertical="center"/>
    </xf>
    <xf numFmtId="49" fontId="0" fillId="35" borderId="132" xfId="0" applyNumberFormat="1" applyFill="1" applyBorder="1" applyAlignment="1">
      <alignment horizontal="center" vertical="center"/>
    </xf>
    <xf numFmtId="49" fontId="0" fillId="35" borderId="133" xfId="0" applyNumberFormat="1" applyFill="1" applyBorder="1" applyAlignment="1">
      <alignment horizontal="center" vertical="center"/>
    </xf>
    <xf numFmtId="49" fontId="0" fillId="6" borderId="123" xfId="0" applyNumberFormat="1" applyFill="1" applyBorder="1" applyAlignment="1" applyProtection="1">
      <alignment horizontal="left" vertical="center"/>
      <protection locked="0"/>
    </xf>
    <xf numFmtId="49" fontId="0" fillId="6" borderId="124" xfId="0" applyNumberFormat="1" applyFill="1" applyBorder="1" applyAlignment="1" applyProtection="1">
      <alignment horizontal="left" vertical="center"/>
      <protection locked="0"/>
    </xf>
    <xf numFmtId="49" fontId="70" fillId="6" borderId="132" xfId="0" applyNumberFormat="1" applyFont="1" applyFill="1" applyBorder="1" applyAlignment="1" applyProtection="1">
      <alignment vertical="center" wrapText="1"/>
      <protection locked="0"/>
    </xf>
    <xf numFmtId="49" fontId="70" fillId="6" borderId="133" xfId="0" applyNumberFormat="1" applyFont="1" applyFill="1" applyBorder="1" applyAlignment="1" applyProtection="1">
      <alignment vertical="center" wrapText="1"/>
      <protection locked="0"/>
    </xf>
    <xf numFmtId="49" fontId="70" fillId="6" borderId="118" xfId="0" applyNumberFormat="1" applyFont="1" applyFill="1" applyBorder="1" applyAlignment="1" applyProtection="1">
      <alignment horizontal="left" vertical="center" wrapText="1"/>
      <protection locked="0"/>
    </xf>
    <xf numFmtId="49" fontId="70" fillId="6" borderId="119" xfId="0" applyNumberFormat="1" applyFont="1" applyFill="1" applyBorder="1" applyAlignment="1" applyProtection="1">
      <alignment horizontal="left" vertical="center" wrapText="1"/>
      <protection locked="0"/>
    </xf>
    <xf numFmtId="49" fontId="52" fillId="6" borderId="134" xfId="43" applyNumberFormat="1" applyFill="1" applyBorder="1" applyAlignment="1" applyProtection="1">
      <alignment vertical="center"/>
      <protection locked="0"/>
    </xf>
    <xf numFmtId="49" fontId="0" fillId="6" borderId="125" xfId="0" applyNumberFormat="1" applyFill="1" applyBorder="1" applyAlignment="1" applyProtection="1">
      <alignment vertical="center"/>
      <protection locked="0"/>
    </xf>
    <xf numFmtId="49" fontId="0" fillId="6" borderId="126" xfId="0" applyNumberFormat="1" applyFill="1" applyBorder="1" applyAlignment="1" applyProtection="1">
      <alignment vertical="center"/>
      <protection locked="0"/>
    </xf>
    <xf numFmtId="49" fontId="70" fillId="6" borderId="118" xfId="0" applyNumberFormat="1" applyFont="1" applyFill="1" applyBorder="1" applyAlignment="1" applyProtection="1">
      <alignment horizontal="left" vertical="center"/>
      <protection locked="0"/>
    </xf>
    <xf numFmtId="49" fontId="70" fillId="6" borderId="119" xfId="0" applyNumberFormat="1" applyFont="1" applyFill="1" applyBorder="1" applyAlignment="1" applyProtection="1">
      <alignment horizontal="left" vertical="center"/>
      <protection locked="0"/>
    </xf>
    <xf numFmtId="49" fontId="0" fillId="6" borderId="134" xfId="0" applyNumberFormat="1" applyFill="1" applyBorder="1" applyAlignment="1" applyProtection="1">
      <alignment vertical="center"/>
      <protection locked="0"/>
    </xf>
    <xf numFmtId="49" fontId="0" fillId="0" borderId="127" xfId="0" applyNumberFormat="1" applyFill="1" applyBorder="1" applyAlignment="1">
      <alignment horizontal="center" vertical="center"/>
    </xf>
    <xf numFmtId="49" fontId="0" fillId="0" borderId="129" xfId="0" applyNumberFormat="1" applyFill="1" applyBorder="1" applyAlignment="1">
      <alignment horizontal="center" vertical="center"/>
    </xf>
    <xf numFmtId="49" fontId="70" fillId="6" borderId="118" xfId="0" applyNumberFormat="1" applyFont="1" applyFill="1" applyBorder="1" applyAlignment="1" applyProtection="1">
      <alignment vertical="center"/>
      <protection locked="0"/>
    </xf>
    <xf numFmtId="49" fontId="70" fillId="6" borderId="130" xfId="0" applyNumberFormat="1" applyFont="1" applyFill="1" applyBorder="1" applyAlignment="1" applyProtection="1">
      <alignment vertical="center"/>
      <protection locked="0"/>
    </xf>
    <xf numFmtId="49" fontId="70" fillId="6" borderId="135" xfId="0" applyNumberFormat="1" applyFont="1" applyFill="1" applyBorder="1" applyAlignment="1" applyProtection="1">
      <alignment vertical="center"/>
      <protection locked="0"/>
    </xf>
    <xf numFmtId="49" fontId="0" fillId="6" borderId="127" xfId="0" applyNumberFormat="1" applyFill="1" applyBorder="1" applyAlignment="1" applyProtection="1">
      <alignment vertical="center"/>
      <protection locked="0"/>
    </xf>
    <xf numFmtId="49" fontId="0" fillId="6" borderId="128" xfId="0" applyNumberFormat="1" applyFill="1" applyBorder="1" applyAlignment="1" applyProtection="1">
      <alignment vertical="center"/>
      <protection locked="0"/>
    </xf>
    <xf numFmtId="49" fontId="0" fillId="6" borderId="136" xfId="0" applyNumberFormat="1" applyFill="1" applyBorder="1" applyAlignment="1" applyProtection="1">
      <alignment vertical="center"/>
      <protection locked="0"/>
    </xf>
    <xf numFmtId="49" fontId="70" fillId="6" borderId="131" xfId="0" applyNumberFormat="1" applyFont="1" applyFill="1" applyBorder="1" applyAlignment="1" applyProtection="1">
      <alignment vertical="center" wrapText="1"/>
      <protection locked="0"/>
    </xf>
    <xf numFmtId="49" fontId="70" fillId="6" borderId="0" xfId="0" applyNumberFormat="1" applyFont="1" applyFill="1" applyBorder="1" applyAlignment="1" applyProtection="1">
      <alignment vertical="center" wrapText="1"/>
      <protection locked="0"/>
    </xf>
    <xf numFmtId="49" fontId="70" fillId="6" borderId="31" xfId="0" applyNumberFormat="1" applyFont="1" applyFill="1" applyBorder="1" applyAlignment="1" applyProtection="1">
      <alignment vertical="center" wrapText="1"/>
      <protection locked="0"/>
    </xf>
    <xf numFmtId="49" fontId="0" fillId="6" borderId="102" xfId="0" applyNumberFormat="1" applyFill="1" applyBorder="1" applyAlignment="1" applyProtection="1">
      <alignment vertical="center"/>
      <protection locked="0"/>
    </xf>
    <xf numFmtId="49" fontId="0" fillId="6" borderId="107" xfId="0" applyNumberFormat="1" applyFill="1" applyBorder="1" applyAlignment="1" applyProtection="1">
      <alignment vertical="center"/>
      <protection locked="0"/>
    </xf>
    <xf numFmtId="49" fontId="0" fillId="6" borderId="137" xfId="0" applyNumberFormat="1" applyFill="1" applyBorder="1" applyAlignment="1" applyProtection="1">
      <alignment vertical="center"/>
      <protection locked="0"/>
    </xf>
    <xf numFmtId="49" fontId="0" fillId="6" borderId="138" xfId="0" applyNumberFormat="1" applyFill="1" applyBorder="1" applyAlignment="1" applyProtection="1">
      <alignment vertical="center"/>
      <protection locked="0"/>
    </xf>
    <xf numFmtId="49" fontId="0" fillId="6" borderId="115" xfId="0" applyNumberFormat="1" applyFill="1" applyBorder="1" applyAlignment="1" applyProtection="1">
      <alignment vertical="center"/>
      <protection locked="0"/>
    </xf>
    <xf numFmtId="49" fontId="70" fillId="6" borderId="118" xfId="0" applyNumberFormat="1" applyFont="1" applyFill="1" applyBorder="1" applyAlignment="1" applyProtection="1">
      <alignment vertical="center" wrapText="1"/>
      <protection locked="0"/>
    </xf>
    <xf numFmtId="49" fontId="70" fillId="6" borderId="130" xfId="0" applyNumberFormat="1" applyFont="1" applyFill="1" applyBorder="1" applyAlignment="1" applyProtection="1">
      <alignment vertical="center" wrapText="1"/>
      <protection locked="0"/>
    </xf>
    <xf numFmtId="49" fontId="70" fillId="6" borderId="119" xfId="0" applyNumberFormat="1" applyFont="1" applyFill="1" applyBorder="1" applyAlignment="1" applyProtection="1">
      <alignment vertical="center" wrapText="1"/>
      <protection locked="0"/>
    </xf>
    <xf numFmtId="49" fontId="0" fillId="0" borderId="131"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31" xfId="0" applyNumberFormat="1" applyFill="1" applyBorder="1" applyAlignment="1">
      <alignment horizontal="center" vertical="center"/>
    </xf>
    <xf numFmtId="49" fontId="0" fillId="35" borderId="42" xfId="0" applyNumberFormat="1" applyFill="1" applyBorder="1" applyAlignment="1">
      <alignment vertical="center"/>
    </xf>
    <xf numFmtId="49" fontId="0" fillId="35" borderId="13" xfId="0" applyNumberFormat="1" applyFill="1" applyBorder="1" applyAlignment="1">
      <alignment vertical="center"/>
    </xf>
    <xf numFmtId="49" fontId="0" fillId="35" borderId="14" xfId="0" applyNumberFormat="1" applyFill="1" applyBorder="1" applyAlignment="1">
      <alignment vertical="center"/>
    </xf>
    <xf numFmtId="49" fontId="0" fillId="0" borderId="14" xfId="0" applyNumberFormat="1" applyBorder="1" applyAlignment="1">
      <alignment horizontal="center" vertical="center"/>
    </xf>
    <xf numFmtId="49" fontId="68" fillId="35" borderId="0" xfId="0" applyNumberFormat="1" applyFont="1" applyFill="1" applyAlignment="1">
      <alignment vertical="center"/>
    </xf>
    <xf numFmtId="49" fontId="68" fillId="0" borderId="0" xfId="0" applyNumberFormat="1" applyFont="1" applyAlignment="1">
      <alignment vertical="center"/>
    </xf>
    <xf numFmtId="49" fontId="70" fillId="0" borderId="0" xfId="0" applyNumberFormat="1" applyFont="1" applyAlignment="1">
      <alignment vertical="center"/>
    </xf>
    <xf numFmtId="49" fontId="70" fillId="6" borderId="121" xfId="0" applyNumberFormat="1" applyFont="1" applyFill="1" applyBorder="1" applyAlignment="1" applyProtection="1">
      <alignment vertical="center" wrapText="1"/>
      <protection locked="0"/>
    </xf>
    <xf numFmtId="49" fontId="70" fillId="6" borderId="36" xfId="0" applyNumberFormat="1" applyFont="1" applyFill="1" applyBorder="1" applyAlignment="1" applyProtection="1">
      <alignment vertical="center" wrapText="1"/>
      <protection locked="0"/>
    </xf>
    <xf numFmtId="49" fontId="70" fillId="6" borderId="139" xfId="0" applyNumberFormat="1" applyFont="1" applyFill="1" applyBorder="1" applyAlignment="1" applyProtection="1">
      <alignment vertical="center" wrapText="1"/>
      <protection locked="0"/>
    </xf>
    <xf numFmtId="49" fontId="0" fillId="0" borderId="140" xfId="0" applyNumberFormat="1" applyFill="1" applyBorder="1" applyAlignment="1">
      <alignment horizontal="center" vertical="center" wrapText="1"/>
    </xf>
    <xf numFmtId="49" fontId="0" fillId="0" borderId="129" xfId="0" applyNumberFormat="1" applyBorder="1" applyAlignment="1">
      <alignment horizontal="center" vertical="center" wrapText="1"/>
    </xf>
    <xf numFmtId="49" fontId="0" fillId="0" borderId="141" xfId="0" applyNumberFormat="1" applyFill="1" applyBorder="1" applyAlignment="1">
      <alignment horizontal="center" vertical="center" wrapText="1"/>
    </xf>
    <xf numFmtId="49" fontId="0" fillId="0" borderId="119" xfId="0" applyNumberFormat="1" applyBorder="1" applyAlignment="1">
      <alignment horizontal="center" vertical="center" wrapText="1"/>
    </xf>
    <xf numFmtId="49" fontId="0" fillId="0" borderId="142" xfId="0" applyNumberFormat="1" applyFill="1" applyBorder="1" applyAlignment="1">
      <alignment horizontal="center" vertical="center" wrapText="1"/>
    </xf>
    <xf numFmtId="49" fontId="0" fillId="0" borderId="14" xfId="0" applyNumberFormat="1" applyBorder="1" applyAlignment="1">
      <alignment horizontal="center" vertical="center" wrapText="1"/>
    </xf>
    <xf numFmtId="49" fontId="0" fillId="0" borderId="142" xfId="0" applyNumberFormat="1" applyBorder="1" applyAlignment="1">
      <alignment horizontal="center" vertical="center" wrapText="1"/>
    </xf>
    <xf numFmtId="49" fontId="67" fillId="35" borderId="142" xfId="0" applyNumberFormat="1" applyFont="1" applyFill="1" applyBorder="1" applyAlignment="1">
      <alignment horizontal="center" vertical="center" wrapText="1"/>
    </xf>
    <xf numFmtId="49" fontId="0" fillId="0" borderId="143" xfId="0" applyNumberFormat="1" applyFill="1" applyBorder="1" applyAlignment="1">
      <alignment horizontal="center" vertical="center" wrapText="1"/>
    </xf>
    <xf numFmtId="49" fontId="0" fillId="0" borderId="144" xfId="0" applyNumberFormat="1" applyBorder="1" applyAlignment="1">
      <alignment horizontal="center" vertical="center" wrapText="1"/>
    </xf>
    <xf numFmtId="49" fontId="66" fillId="0" borderId="141" xfId="0" applyNumberFormat="1" applyFont="1" applyFill="1" applyBorder="1" applyAlignment="1">
      <alignment horizontal="center" vertical="center" wrapText="1"/>
    </xf>
    <xf numFmtId="49" fontId="0" fillId="0" borderId="106" xfId="0" applyNumberFormat="1" applyFill="1" applyBorder="1" applyAlignment="1">
      <alignment horizontal="center" vertical="center" wrapText="1"/>
    </xf>
    <xf numFmtId="49" fontId="0" fillId="0" borderId="46" xfId="0" applyNumberFormat="1" applyBorder="1" applyAlignment="1">
      <alignment horizontal="center" vertical="center" wrapText="1"/>
    </xf>
    <xf numFmtId="49" fontId="0" fillId="0" borderId="145"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35" borderId="98" xfId="0" applyNumberFormat="1" applyFill="1" applyBorder="1" applyAlignment="1">
      <alignment vertical="center"/>
    </xf>
    <xf numFmtId="49" fontId="0" fillId="35" borderId="102" xfId="0" applyNumberFormat="1" applyFill="1" applyBorder="1" applyAlignment="1">
      <alignment vertical="center"/>
    </xf>
    <xf numFmtId="49" fontId="0" fillId="35" borderId="107" xfId="0" applyNumberFormat="1" applyFill="1" applyBorder="1" applyAlignment="1">
      <alignment vertical="center"/>
    </xf>
    <xf numFmtId="49" fontId="0" fillId="35" borderId="131" xfId="0" applyNumberFormat="1" applyFill="1" applyBorder="1" applyAlignment="1">
      <alignment vertical="center"/>
    </xf>
    <xf numFmtId="49" fontId="0" fillId="35" borderId="0" xfId="0" applyNumberFormat="1" applyFill="1" applyBorder="1" applyAlignment="1">
      <alignment vertical="center"/>
    </xf>
    <xf numFmtId="49" fontId="0" fillId="35" borderId="31" xfId="0" applyNumberFormat="1" applyFill="1" applyBorder="1" applyAlignment="1">
      <alignment vertical="center"/>
    </xf>
    <xf numFmtId="49" fontId="0" fillId="35" borderId="122" xfId="0" applyNumberFormat="1" applyFill="1" applyBorder="1" applyAlignment="1">
      <alignment vertical="center"/>
    </xf>
    <xf numFmtId="49" fontId="0" fillId="35" borderId="132" xfId="0" applyNumberFormat="1" applyFill="1" applyBorder="1" applyAlignment="1">
      <alignment vertical="center"/>
    </xf>
    <xf numFmtId="49" fontId="0" fillId="35" borderId="133" xfId="0" applyNumberFormat="1" applyFill="1" applyBorder="1" applyAlignment="1">
      <alignment vertical="center"/>
    </xf>
    <xf numFmtId="49" fontId="0" fillId="0" borderId="112" xfId="0" applyNumberFormat="1" applyFill="1" applyBorder="1" applyAlignment="1">
      <alignment horizontal="center" vertical="center" wrapText="1"/>
    </xf>
    <xf numFmtId="49" fontId="0" fillId="0" borderId="146" xfId="0" applyNumberFormat="1" applyBorder="1" applyAlignment="1">
      <alignment horizontal="center" vertical="center" wrapText="1"/>
    </xf>
    <xf numFmtId="49" fontId="0" fillId="0" borderId="42" xfId="0" applyNumberFormat="1" applyFill="1" applyBorder="1" applyAlignment="1">
      <alignment horizontal="center" vertical="center" shrinkToFit="1"/>
    </xf>
    <xf numFmtId="49" fontId="0" fillId="0" borderId="14" xfId="0" applyNumberFormat="1" applyBorder="1" applyAlignment="1">
      <alignment horizontal="center" vertical="center" shrinkToFit="1"/>
    </xf>
    <xf numFmtId="49" fontId="70" fillId="35" borderId="132" xfId="0" applyNumberFormat="1" applyFont="1" applyFill="1" applyBorder="1" applyAlignment="1">
      <alignment vertical="center"/>
    </xf>
    <xf numFmtId="49" fontId="70" fillId="0" borderId="132" xfId="0" applyNumberFormat="1" applyFont="1" applyBorder="1" applyAlignment="1">
      <alignment vertical="center"/>
    </xf>
    <xf numFmtId="49" fontId="0" fillId="0" borderId="132" xfId="0" applyNumberFormat="1" applyBorder="1" applyAlignment="1">
      <alignment vertical="center"/>
    </xf>
    <xf numFmtId="38" fontId="66" fillId="6" borderId="142" xfId="49" applyFont="1" applyFill="1" applyBorder="1" applyAlignment="1" applyProtection="1">
      <alignment vertical="center"/>
      <protection locked="0"/>
    </xf>
    <xf numFmtId="38" fontId="66" fillId="6" borderId="13" xfId="49" applyFont="1" applyFill="1" applyBorder="1" applyAlignment="1" applyProtection="1">
      <alignment vertical="center"/>
      <protection locked="0"/>
    </xf>
    <xf numFmtId="38" fontId="66" fillId="6" borderId="41" xfId="49" applyFont="1" applyFill="1" applyBorder="1" applyAlignment="1" applyProtection="1">
      <alignment vertical="center"/>
      <protection locked="0"/>
    </xf>
    <xf numFmtId="0" fontId="66" fillId="35" borderId="42" xfId="0" applyFont="1" applyFill="1" applyBorder="1" applyAlignment="1">
      <alignment vertical="center"/>
    </xf>
    <xf numFmtId="0" fontId="66" fillId="35" borderId="13" xfId="0" applyFont="1" applyFill="1" applyBorder="1" applyAlignment="1">
      <alignment vertical="center"/>
    </xf>
    <xf numFmtId="0" fontId="66" fillId="35" borderId="14" xfId="0" applyFont="1" applyFill="1" applyBorder="1" applyAlignment="1">
      <alignment vertical="center"/>
    </xf>
    <xf numFmtId="0" fontId="67" fillId="35" borderId="132" xfId="0" applyFont="1" applyFill="1" applyBorder="1" applyAlignment="1">
      <alignment/>
    </xf>
    <xf numFmtId="0" fontId="67" fillId="0" borderId="132" xfId="0" applyFont="1" applyBorder="1" applyAlignment="1">
      <alignment/>
    </xf>
    <xf numFmtId="0" fontId="0" fillId="35" borderId="0" xfId="0" applyFill="1" applyAlignment="1">
      <alignment/>
    </xf>
    <xf numFmtId="0" fontId="0" fillId="0" borderId="0" xfId="0" applyAlignment="1">
      <alignment/>
    </xf>
    <xf numFmtId="38" fontId="66" fillId="6" borderId="112" xfId="49" applyFont="1" applyFill="1" applyBorder="1" applyAlignment="1" applyProtection="1">
      <alignment vertical="center"/>
      <protection locked="0"/>
    </xf>
    <xf numFmtId="38" fontId="66" fillId="6" borderId="45" xfId="49" applyFont="1" applyFill="1" applyBorder="1" applyAlignment="1" applyProtection="1">
      <alignment vertical="center"/>
      <protection locked="0"/>
    </xf>
    <xf numFmtId="38" fontId="66" fillId="6" borderId="113" xfId="49" applyFont="1" applyFill="1" applyBorder="1" applyAlignment="1" applyProtection="1">
      <alignment vertical="center"/>
      <protection locked="0"/>
    </xf>
    <xf numFmtId="38" fontId="66" fillId="6" borderId="37" xfId="49" applyFont="1" applyFill="1" applyBorder="1" applyAlignment="1" applyProtection="1">
      <alignment vertical="center"/>
      <protection locked="0"/>
    </xf>
    <xf numFmtId="38" fontId="66" fillId="6" borderId="38" xfId="49" applyFont="1" applyFill="1" applyBorder="1" applyAlignment="1" applyProtection="1">
      <alignment vertical="center"/>
      <protection locked="0"/>
    </xf>
    <xf numFmtId="38" fontId="66" fillId="6" borderId="105" xfId="49" applyFont="1" applyFill="1" applyBorder="1" applyAlignment="1" applyProtection="1">
      <alignment vertical="center"/>
      <protection locked="0"/>
    </xf>
    <xf numFmtId="0" fontId="66" fillId="35" borderId="98" xfId="0" applyFont="1" applyFill="1" applyBorder="1" applyAlignment="1">
      <alignment horizontal="center" vertical="center"/>
    </xf>
    <xf numFmtId="0" fontId="66" fillId="35" borderId="46" xfId="0" applyFont="1" applyFill="1" applyBorder="1" applyAlignment="1">
      <alignment horizontal="center" vertical="center"/>
    </xf>
    <xf numFmtId="0" fontId="66" fillId="35" borderId="131" xfId="0" applyFont="1" applyFill="1" applyBorder="1" applyAlignment="1">
      <alignment horizontal="center" vertical="center"/>
    </xf>
    <xf numFmtId="0" fontId="66" fillId="35" borderId="147" xfId="0" applyFont="1" applyFill="1" applyBorder="1" applyAlignment="1">
      <alignment horizontal="center" vertical="center"/>
    </xf>
    <xf numFmtId="0" fontId="66" fillId="35" borderId="122" xfId="0" applyFont="1" applyFill="1" applyBorder="1" applyAlignment="1">
      <alignment horizontal="center" vertical="center"/>
    </xf>
    <xf numFmtId="0" fontId="66" fillId="35" borderId="28" xfId="0" applyFont="1" applyFill="1" applyBorder="1" applyAlignment="1">
      <alignment horizontal="center" vertical="center"/>
    </xf>
    <xf numFmtId="0" fontId="66" fillId="35" borderId="42" xfId="0" applyFont="1" applyFill="1" applyBorder="1" applyAlignment="1">
      <alignment horizontal="center" vertical="center"/>
    </xf>
    <xf numFmtId="0" fontId="66" fillId="35" borderId="14" xfId="0" applyFont="1" applyFill="1" applyBorder="1" applyAlignment="1">
      <alignment horizontal="center" vertical="center"/>
    </xf>
    <xf numFmtId="0" fontId="66" fillId="35" borderId="47" xfId="0" applyFont="1" applyFill="1" applyBorder="1" applyAlignment="1">
      <alignment vertical="center" wrapText="1"/>
    </xf>
    <xf numFmtId="0" fontId="66" fillId="35" borderId="103" xfId="0" applyFont="1" applyFill="1" applyBorder="1" applyAlignment="1">
      <alignment vertical="center" wrapText="1"/>
    </xf>
    <xf numFmtId="0" fontId="66" fillId="35" borderId="44" xfId="0" applyFont="1" applyFill="1" applyBorder="1" applyAlignment="1">
      <alignment vertical="center" wrapText="1"/>
    </xf>
    <xf numFmtId="38" fontId="66" fillId="0" borderId="143" xfId="49" applyFont="1" applyFill="1" applyBorder="1" applyAlignment="1">
      <alignment vertical="center"/>
    </xf>
    <xf numFmtId="38" fontId="66" fillId="0" borderId="125" xfId="49" applyFont="1" applyFill="1" applyBorder="1" applyAlignment="1">
      <alignment vertical="center"/>
    </xf>
    <xf numFmtId="38" fontId="66" fillId="0" borderId="126" xfId="49" applyFont="1"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105" xfId="0" applyFill="1" applyBorder="1" applyAlignment="1">
      <alignment vertical="center"/>
    </xf>
    <xf numFmtId="0" fontId="66" fillId="35" borderId="42" xfId="0" applyFont="1" applyFill="1" applyBorder="1" applyAlignment="1">
      <alignment horizontal="left" vertical="center"/>
    </xf>
    <xf numFmtId="0" fontId="66" fillId="35" borderId="13" xfId="0" applyFont="1" applyFill="1" applyBorder="1" applyAlignment="1">
      <alignment horizontal="left" vertical="center"/>
    </xf>
    <xf numFmtId="0" fontId="66" fillId="35" borderId="38" xfId="0" applyFont="1" applyFill="1" applyBorder="1" applyAlignment="1">
      <alignment vertical="center"/>
    </xf>
    <xf numFmtId="0" fontId="66" fillId="35" borderId="105" xfId="0" applyFont="1" applyFill="1" applyBorder="1" applyAlignment="1">
      <alignment vertical="center"/>
    </xf>
    <xf numFmtId="38" fontId="66" fillId="6" borderId="37" xfId="49" applyFont="1" applyFill="1" applyBorder="1" applyAlignment="1" applyProtection="1">
      <alignment vertical="center"/>
      <protection locked="0"/>
    </xf>
    <xf numFmtId="38" fontId="66" fillId="6" borderId="105" xfId="49" applyFont="1" applyFill="1" applyBorder="1" applyAlignment="1" applyProtection="1">
      <alignment vertical="center"/>
      <protection locked="0"/>
    </xf>
    <xf numFmtId="0" fontId="66" fillId="35" borderId="98" xfId="0" applyFont="1" applyFill="1" applyBorder="1" applyAlignment="1">
      <alignment vertical="center"/>
    </xf>
    <xf numFmtId="0" fontId="0" fillId="0" borderId="102" xfId="0" applyBorder="1" applyAlignment="1">
      <alignment vertical="center"/>
    </xf>
    <xf numFmtId="0" fontId="0" fillId="0" borderId="107" xfId="0" applyBorder="1" applyAlignment="1">
      <alignment vertical="center"/>
    </xf>
    <xf numFmtId="38" fontId="66" fillId="6" borderId="143" xfId="49" applyFont="1" applyFill="1" applyBorder="1" applyAlignment="1" applyProtection="1">
      <alignment vertical="center"/>
      <protection locked="0"/>
    </xf>
    <xf numFmtId="38" fontId="66" fillId="6" borderId="125" xfId="49" applyFont="1" applyFill="1" applyBorder="1" applyAlignment="1" applyProtection="1">
      <alignment vertical="center"/>
      <protection locked="0"/>
    </xf>
    <xf numFmtId="38" fontId="66" fillId="6" borderId="126" xfId="49" applyFont="1" applyFill="1" applyBorder="1" applyAlignment="1" applyProtection="1">
      <alignment vertical="center"/>
      <protection locked="0"/>
    </xf>
    <xf numFmtId="180" fontId="66" fillId="6" borderId="37" xfId="0" applyNumberFormat="1" applyFont="1" applyFill="1" applyBorder="1" applyAlignment="1" applyProtection="1">
      <alignment horizontal="right" vertical="center"/>
      <protection locked="0"/>
    </xf>
    <xf numFmtId="180" fontId="66" fillId="6" borderId="38" xfId="0" applyNumberFormat="1" applyFont="1" applyFill="1" applyBorder="1" applyAlignment="1" applyProtection="1">
      <alignment horizontal="right" vertical="center"/>
      <protection locked="0"/>
    </xf>
    <xf numFmtId="180" fontId="66" fillId="6" borderId="105" xfId="0" applyNumberFormat="1" applyFont="1" applyFill="1" applyBorder="1" applyAlignment="1" applyProtection="1">
      <alignment horizontal="right" vertical="center"/>
      <protection locked="0"/>
    </xf>
    <xf numFmtId="14" fontId="66" fillId="35" borderId="143" xfId="0" applyNumberFormat="1" applyFont="1" applyFill="1" applyBorder="1" applyAlignment="1" applyProtection="1">
      <alignment horizontal="right" vertical="center"/>
      <protection/>
    </xf>
    <xf numFmtId="14" fontId="66" fillId="35" borderId="144" xfId="0" applyNumberFormat="1" applyFont="1" applyFill="1" applyBorder="1" applyAlignment="1" applyProtection="1">
      <alignment horizontal="right" vertical="center"/>
      <protection/>
    </xf>
    <xf numFmtId="0" fontId="72" fillId="35" borderId="0" xfId="0" applyFont="1" applyFill="1" applyAlignment="1">
      <alignment horizontal="center" vertical="center"/>
    </xf>
    <xf numFmtId="0" fontId="66" fillId="0" borderId="42" xfId="0" applyFont="1" applyFill="1" applyBorder="1" applyAlignment="1">
      <alignment horizontal="center" vertical="center"/>
    </xf>
    <xf numFmtId="0" fontId="66" fillId="0" borderId="13" xfId="0" applyFont="1" applyFill="1" applyBorder="1" applyAlignment="1">
      <alignment horizontal="center" vertical="center"/>
    </xf>
    <xf numFmtId="0" fontId="71" fillId="0" borderId="37" xfId="0" applyFont="1" applyFill="1" applyBorder="1" applyAlignment="1">
      <alignment vertical="center" wrapText="1"/>
    </xf>
    <xf numFmtId="0" fontId="71" fillId="0" borderId="38" xfId="0" applyFont="1" applyFill="1" applyBorder="1" applyAlignment="1">
      <alignment vertical="center" wrapText="1"/>
    </xf>
    <xf numFmtId="0" fontId="71" fillId="0" borderId="105" xfId="0" applyFont="1" applyFill="1" applyBorder="1" applyAlignment="1">
      <alignment vertical="center" wrapText="1"/>
    </xf>
    <xf numFmtId="0" fontId="66" fillId="0" borderId="98" xfId="0" applyFont="1" applyFill="1" applyBorder="1" applyAlignment="1">
      <alignment horizontal="center" vertical="center"/>
    </xf>
    <xf numFmtId="0" fontId="66" fillId="0" borderId="102" xfId="0" applyFont="1" applyFill="1" applyBorder="1" applyAlignment="1">
      <alignment horizontal="center" vertical="center"/>
    </xf>
    <xf numFmtId="0" fontId="66" fillId="0" borderId="46" xfId="0" applyFont="1" applyFill="1" applyBorder="1" applyAlignment="1">
      <alignment horizontal="center" vertical="center"/>
    </xf>
    <xf numFmtId="0" fontId="5" fillId="0" borderId="36" xfId="62" applyFont="1" applyFill="1" applyBorder="1" applyAlignment="1" applyProtection="1">
      <alignment vertical="center"/>
      <protection/>
    </xf>
    <xf numFmtId="0" fontId="0" fillId="0" borderId="36" xfId="0" applyBorder="1" applyAlignment="1">
      <alignment vertical="center"/>
    </xf>
    <xf numFmtId="38" fontId="5" fillId="34" borderId="142" xfId="51" applyFont="1" applyFill="1" applyBorder="1" applyAlignment="1" applyProtection="1">
      <alignment horizontal="center" vertical="center"/>
      <protection/>
    </xf>
    <xf numFmtId="38" fontId="5" fillId="34" borderId="14" xfId="51" applyFont="1" applyFill="1" applyBorder="1" applyAlignment="1" applyProtection="1">
      <alignment horizontal="center" vertical="center"/>
      <protection/>
    </xf>
    <xf numFmtId="0" fontId="5" fillId="34" borderId="112" xfId="62" applyFont="1" applyFill="1" applyBorder="1" applyAlignment="1" applyProtection="1">
      <alignment horizontal="center" vertical="center"/>
      <protection/>
    </xf>
    <xf numFmtId="0" fontId="5" fillId="34" borderId="45" xfId="62" applyFont="1" applyFill="1" applyBorder="1" applyAlignment="1" applyProtection="1">
      <alignment horizontal="center" vertical="center"/>
      <protection/>
    </xf>
    <xf numFmtId="0" fontId="5" fillId="34" borderId="39" xfId="62" applyFont="1" applyFill="1" applyBorder="1" applyAlignment="1" applyProtection="1">
      <alignment horizontal="center" vertical="center"/>
      <protection/>
    </xf>
    <xf numFmtId="0" fontId="5" fillId="34" borderId="113" xfId="62" applyFont="1" applyFill="1" applyBorder="1" applyAlignment="1" applyProtection="1">
      <alignment horizontal="center" vertical="center"/>
      <protection/>
    </xf>
    <xf numFmtId="0" fontId="9" fillId="35" borderId="37" xfId="62" applyFont="1" applyFill="1" applyBorder="1" applyAlignment="1" applyProtection="1">
      <alignment vertical="center" wrapText="1"/>
      <protection/>
    </xf>
    <xf numFmtId="0" fontId="9" fillId="35" borderId="38" xfId="62" applyFont="1" applyFill="1" applyBorder="1" applyAlignment="1" applyProtection="1">
      <alignment vertical="center" wrapText="1"/>
      <protection/>
    </xf>
    <xf numFmtId="0" fontId="9" fillId="35" borderId="105" xfId="62" applyFont="1" applyFill="1" applyBorder="1" applyAlignment="1" applyProtection="1">
      <alignment vertical="center" wrapText="1"/>
      <protection/>
    </xf>
    <xf numFmtId="0" fontId="6" fillId="0" borderId="37" xfId="62" applyFont="1" applyFill="1" applyBorder="1" applyAlignment="1" applyProtection="1">
      <alignment horizontal="center" vertical="center"/>
      <protection/>
    </xf>
    <xf numFmtId="0" fontId="0" fillId="0" borderId="105" xfId="0" applyBorder="1" applyAlignment="1">
      <alignment horizontal="center" vertical="center"/>
    </xf>
    <xf numFmtId="0" fontId="7" fillId="0" borderId="110" xfId="62" applyFont="1" applyFill="1" applyBorder="1" applyAlignment="1" applyProtection="1">
      <alignment/>
      <protection/>
    </xf>
    <xf numFmtId="0" fontId="7" fillId="35" borderId="90" xfId="62" applyFont="1" applyFill="1" applyBorder="1" applyAlignment="1" applyProtection="1">
      <alignment vertical="center" shrinkToFit="1"/>
      <protection/>
    </xf>
    <xf numFmtId="0" fontId="7" fillId="35" borderId="62" xfId="62" applyFont="1" applyFill="1" applyBorder="1" applyAlignment="1" applyProtection="1">
      <alignment vertical="center" shrinkToFit="1"/>
      <protection/>
    </xf>
    <xf numFmtId="0" fontId="7" fillId="35" borderId="90" xfId="62" applyFont="1" applyFill="1" applyBorder="1" applyAlignment="1" applyProtection="1">
      <alignment horizontal="left" vertical="center" shrinkToFit="1"/>
      <protection/>
    </xf>
    <xf numFmtId="0" fontId="7" fillId="35" borderId="148" xfId="62" applyFont="1" applyFill="1" applyBorder="1" applyAlignment="1" applyProtection="1">
      <alignment horizontal="left" vertical="center" shrinkToFit="1"/>
      <protection/>
    </xf>
    <xf numFmtId="0" fontId="7" fillId="0" borderId="36" xfId="62" applyFont="1" applyFill="1" applyBorder="1" applyAlignment="1" applyProtection="1">
      <alignment wrapText="1"/>
      <protection/>
    </xf>
    <xf numFmtId="0" fontId="7" fillId="35" borderId="91" xfId="62" applyFont="1" applyFill="1" applyBorder="1" applyAlignment="1" applyProtection="1">
      <alignment vertical="center" shrinkToFit="1"/>
      <protection/>
    </xf>
    <xf numFmtId="0" fontId="7" fillId="35" borderId="60" xfId="62" applyFont="1" applyFill="1" applyBorder="1" applyAlignment="1" applyProtection="1">
      <alignment vertical="center" shrinkToFit="1"/>
      <protection/>
    </xf>
    <xf numFmtId="0" fontId="7" fillId="35" borderId="93" xfId="62" applyFont="1" applyFill="1" applyBorder="1" applyAlignment="1" applyProtection="1">
      <alignment vertical="center" shrinkToFit="1"/>
      <protection/>
    </xf>
    <xf numFmtId="0" fontId="7" fillId="35" borderId="61" xfId="62" applyFont="1" applyFill="1" applyBorder="1" applyAlignment="1" applyProtection="1">
      <alignment vertical="center" shrinkToFit="1"/>
      <protection/>
    </xf>
    <xf numFmtId="38" fontId="6" fillId="6" borderId="32" xfId="51" applyFont="1" applyFill="1" applyBorder="1" applyAlignment="1" applyProtection="1">
      <alignment horizontal="center" vertical="center"/>
      <protection locked="0"/>
    </xf>
    <xf numFmtId="38" fontId="6" fillId="6" borderId="22" xfId="51" applyFont="1" applyFill="1" applyBorder="1" applyAlignment="1" applyProtection="1">
      <alignment horizontal="center" vertical="center"/>
      <protection locked="0"/>
    </xf>
    <xf numFmtId="38" fontId="6" fillId="6" borderId="24" xfId="51" applyFont="1" applyFill="1" applyBorder="1" applyAlignment="1" applyProtection="1">
      <alignment horizontal="center" vertical="center"/>
      <protection locked="0"/>
    </xf>
    <xf numFmtId="0" fontId="9" fillId="6" borderId="142" xfId="62" applyFont="1" applyFill="1" applyBorder="1" applyAlignment="1" applyProtection="1">
      <alignment horizontal="center" vertical="center" wrapText="1"/>
      <protection locked="0"/>
    </xf>
    <xf numFmtId="0" fontId="9" fillId="6" borderId="13" xfId="62" applyFont="1" applyFill="1" applyBorder="1" applyAlignment="1" applyProtection="1">
      <alignment horizontal="center" vertical="center" wrapText="1"/>
      <protection locked="0"/>
    </xf>
    <xf numFmtId="0" fontId="9" fillId="6" borderId="14" xfId="62" applyFont="1" applyFill="1" applyBorder="1" applyAlignment="1" applyProtection="1">
      <alignment horizontal="center" vertical="center" wrapText="1"/>
      <protection locked="0"/>
    </xf>
    <xf numFmtId="0" fontId="9" fillId="6" borderId="42" xfId="62" applyFont="1" applyFill="1" applyBorder="1" applyAlignment="1" applyProtection="1">
      <alignment horizontal="center" vertical="center" wrapText="1"/>
      <protection locked="0"/>
    </xf>
    <xf numFmtId="0" fontId="9" fillId="6" borderId="41" xfId="62" applyFont="1" applyFill="1" applyBorder="1" applyAlignment="1" applyProtection="1">
      <alignment horizontal="center" vertical="center" wrapText="1"/>
      <protection locked="0"/>
    </xf>
    <xf numFmtId="0" fontId="5" fillId="34" borderId="142" xfId="62" applyFont="1" applyFill="1" applyBorder="1" applyAlignment="1" applyProtection="1">
      <alignment horizontal="center" vertical="center"/>
      <protection/>
    </xf>
    <xf numFmtId="0" fontId="5" fillId="34" borderId="13" xfId="62" applyFont="1" applyFill="1" applyBorder="1" applyAlignment="1" applyProtection="1">
      <alignment horizontal="center" vertical="center"/>
      <protection/>
    </xf>
    <xf numFmtId="0" fontId="5" fillId="34" borderId="41" xfId="62" applyFont="1" applyFill="1" applyBorder="1" applyAlignment="1" applyProtection="1">
      <alignment horizontal="center" vertical="center"/>
      <protection/>
    </xf>
    <xf numFmtId="0" fontId="7" fillId="35" borderId="91" xfId="62" applyFont="1" applyFill="1" applyBorder="1" applyAlignment="1" applyProtection="1">
      <alignment horizontal="left" vertical="center" shrinkToFit="1"/>
      <protection/>
    </xf>
    <xf numFmtId="0" fontId="7" fillId="35" borderId="94" xfId="62" applyFont="1" applyFill="1" applyBorder="1" applyAlignment="1" applyProtection="1">
      <alignment horizontal="left" vertical="center" shrinkToFit="1"/>
      <protection/>
    </xf>
    <xf numFmtId="0" fontId="5" fillId="34" borderId="146" xfId="62" applyFont="1" applyFill="1" applyBorder="1" applyAlignment="1" applyProtection="1">
      <alignment horizontal="center" vertical="center"/>
      <protection/>
    </xf>
    <xf numFmtId="38" fontId="6" fillId="6" borderId="149" xfId="51" applyFont="1" applyFill="1" applyBorder="1" applyAlignment="1" applyProtection="1">
      <alignment horizontal="center" vertical="center"/>
      <protection locked="0"/>
    </xf>
    <xf numFmtId="38" fontId="6" fillId="6" borderId="150" xfId="51" applyFont="1" applyFill="1" applyBorder="1" applyAlignment="1" applyProtection="1">
      <alignment horizontal="center" vertical="center"/>
      <protection locked="0"/>
    </xf>
    <xf numFmtId="38" fontId="6" fillId="6" borderId="151" xfId="51" applyFont="1" applyFill="1" applyBorder="1" applyAlignment="1" applyProtection="1">
      <alignment horizontal="center" vertical="center"/>
      <protection locked="0"/>
    </xf>
    <xf numFmtId="38" fontId="5" fillId="34" borderId="13" xfId="51" applyFont="1" applyFill="1" applyBorder="1" applyAlignment="1" applyProtection="1">
      <alignment horizontal="center" vertical="center"/>
      <protection/>
    </xf>
    <xf numFmtId="0" fontId="5" fillId="34" borderId="152" xfId="62" applyFont="1" applyFill="1" applyBorder="1" applyAlignment="1" applyProtection="1">
      <alignment horizontal="center" vertical="center"/>
      <protection/>
    </xf>
    <xf numFmtId="0" fontId="5" fillId="34" borderId="153" xfId="62" applyFont="1" applyFill="1" applyBorder="1" applyAlignment="1" applyProtection="1">
      <alignment horizontal="center" vertical="center"/>
      <protection/>
    </xf>
    <xf numFmtId="0" fontId="5" fillId="34" borderId="153" xfId="62" applyFont="1" applyFill="1" applyBorder="1" applyAlignment="1" applyProtection="1">
      <alignment horizontal="center" vertical="center" wrapText="1"/>
      <protection/>
    </xf>
    <xf numFmtId="0" fontId="5" fillId="34" borderId="40" xfId="62" applyFont="1" applyFill="1" applyBorder="1" applyAlignment="1" applyProtection="1">
      <alignment horizontal="center" vertical="center" wrapText="1"/>
      <protection/>
    </xf>
    <xf numFmtId="0" fontId="6" fillId="6" borderId="154" xfId="62" applyFont="1" applyFill="1" applyBorder="1" applyAlignment="1" applyProtection="1">
      <alignment horizontal="left" vertical="center" wrapText="1"/>
      <protection locked="0"/>
    </xf>
    <xf numFmtId="0" fontId="6" fillId="6" borderId="24" xfId="62" applyFont="1" applyFill="1" applyBorder="1" applyAlignment="1" applyProtection="1">
      <alignment horizontal="left" vertical="center" wrapText="1"/>
      <protection locked="0"/>
    </xf>
    <xf numFmtId="0" fontId="5" fillId="0" borderId="155" xfId="51" applyNumberFormat="1" applyFont="1" applyFill="1" applyBorder="1" applyAlignment="1" applyProtection="1">
      <alignment vertical="center"/>
      <protection/>
    </xf>
    <xf numFmtId="0" fontId="5" fillId="0" borderId="156" xfId="0" applyNumberFormat="1" applyFont="1" applyFill="1" applyBorder="1" applyAlignment="1">
      <alignment vertical="center"/>
    </xf>
    <xf numFmtId="0" fontId="5" fillId="0" borderId="157" xfId="0" applyNumberFormat="1" applyFont="1" applyFill="1" applyBorder="1" applyAlignment="1">
      <alignment vertical="center"/>
    </xf>
    <xf numFmtId="0" fontId="5" fillId="35" borderId="93" xfId="62" applyFont="1" applyFill="1" applyBorder="1" applyAlignment="1" applyProtection="1">
      <alignment horizontal="center" vertical="center" shrinkToFit="1"/>
      <protection/>
    </xf>
    <xf numFmtId="0" fontId="5" fillId="35" borderId="158" xfId="62" applyFont="1" applyFill="1" applyBorder="1" applyAlignment="1" applyProtection="1">
      <alignment horizontal="center" vertical="center" shrinkToFit="1"/>
      <protection/>
    </xf>
    <xf numFmtId="0" fontId="6" fillId="6" borderId="159" xfId="62" applyFont="1" applyFill="1" applyBorder="1" applyAlignment="1" applyProtection="1">
      <alignment horizontal="left" vertical="center" wrapText="1"/>
      <protection locked="0"/>
    </xf>
    <xf numFmtId="0" fontId="6" fillId="6" borderId="32" xfId="62" applyFont="1" applyFill="1" applyBorder="1" applyAlignment="1" applyProtection="1">
      <alignment horizontal="left" vertical="center" wrapText="1"/>
      <protection locked="0"/>
    </xf>
    <xf numFmtId="0" fontId="6" fillId="6" borderId="109" xfId="62" applyFont="1" applyFill="1" applyBorder="1" applyAlignment="1" applyProtection="1">
      <alignment horizontal="left" vertical="center" wrapText="1" shrinkToFit="1"/>
      <protection locked="0"/>
    </xf>
    <xf numFmtId="0" fontId="6" fillId="6" borderId="110" xfId="62" applyFont="1" applyFill="1" applyBorder="1" applyAlignment="1" applyProtection="1">
      <alignment horizontal="left" vertical="center" wrapText="1" shrinkToFit="1"/>
      <protection locked="0"/>
    </xf>
    <xf numFmtId="0" fontId="6" fillId="6" borderId="111" xfId="62" applyFont="1" applyFill="1" applyBorder="1" applyAlignment="1" applyProtection="1">
      <alignment horizontal="left" vertical="center" wrapText="1" shrinkToFit="1"/>
      <protection locked="0"/>
    </xf>
    <xf numFmtId="0" fontId="7" fillId="0" borderId="38" xfId="62" applyFont="1" applyFill="1" applyBorder="1" applyAlignment="1" applyProtection="1">
      <alignment wrapText="1"/>
      <protection/>
    </xf>
    <xf numFmtId="0" fontId="6" fillId="6" borderId="160" xfId="62" applyFont="1" applyFill="1" applyBorder="1" applyAlignment="1" applyProtection="1">
      <alignment horizontal="left" vertical="center" wrapText="1"/>
      <protection locked="0"/>
    </xf>
    <xf numFmtId="0" fontId="6" fillId="6" borderId="22" xfId="62" applyFont="1" applyFill="1" applyBorder="1" applyAlignment="1" applyProtection="1">
      <alignment horizontal="left" vertical="center" wrapText="1"/>
      <protection locked="0"/>
    </xf>
    <xf numFmtId="0" fontId="6" fillId="6" borderId="161" xfId="62" applyFont="1" applyFill="1" applyBorder="1" applyAlignment="1" applyProtection="1">
      <alignment horizontal="left" vertical="center" wrapText="1"/>
      <protection locked="0"/>
    </xf>
    <xf numFmtId="0" fontId="6" fillId="6" borderId="25" xfId="62" applyFont="1" applyFill="1" applyBorder="1" applyAlignment="1" applyProtection="1">
      <alignment horizontal="left" vertical="center" wrapText="1"/>
      <protection locked="0"/>
    </xf>
    <xf numFmtId="0" fontId="6" fillId="6" borderId="100" xfId="62" applyFont="1" applyFill="1" applyBorder="1" applyAlignment="1" applyProtection="1">
      <alignment horizontal="left" vertical="center" wrapText="1"/>
      <protection locked="0"/>
    </xf>
    <xf numFmtId="0" fontId="6" fillId="6" borderId="162" xfId="62" applyFont="1" applyFill="1" applyBorder="1" applyAlignment="1" applyProtection="1">
      <alignment horizontal="left" vertical="center" wrapText="1"/>
      <protection locked="0"/>
    </xf>
    <xf numFmtId="0" fontId="5" fillId="0" borderId="25" xfId="62" applyFont="1" applyFill="1" applyBorder="1" applyAlignment="1" applyProtection="1">
      <alignment horizontal="center" vertical="center"/>
      <protection/>
    </xf>
    <xf numFmtId="0" fontId="5" fillId="0" borderId="163" xfId="62" applyFont="1" applyFill="1" applyBorder="1" applyAlignment="1" applyProtection="1">
      <alignment horizontal="center" vertical="center"/>
      <protection/>
    </xf>
    <xf numFmtId="0" fontId="5" fillId="0" borderId="162" xfId="62" applyFont="1" applyFill="1" applyBorder="1" applyAlignment="1" applyProtection="1">
      <alignment horizontal="center" vertical="center"/>
      <protection/>
    </xf>
    <xf numFmtId="0" fontId="5" fillId="0" borderId="164" xfId="62" applyFont="1" applyFill="1" applyBorder="1" applyAlignment="1" applyProtection="1">
      <alignment horizontal="center" vertical="center"/>
      <protection/>
    </xf>
    <xf numFmtId="38" fontId="6" fillId="6" borderId="165" xfId="51" applyFont="1" applyFill="1" applyBorder="1" applyAlignment="1" applyProtection="1">
      <alignment horizontal="center" vertical="center"/>
      <protection locked="0"/>
    </xf>
    <xf numFmtId="38" fontId="6" fillId="6" borderId="166" xfId="51" applyFont="1" applyFill="1" applyBorder="1" applyAlignment="1" applyProtection="1">
      <alignment horizontal="center" vertical="center"/>
      <protection locked="0"/>
    </xf>
    <xf numFmtId="38" fontId="6" fillId="35" borderId="167" xfId="62" applyNumberFormat="1" applyFont="1" applyFill="1" applyBorder="1" applyAlignment="1" applyProtection="1">
      <alignment horizontal="center" vertical="center"/>
      <protection/>
    </xf>
    <xf numFmtId="38" fontId="6" fillId="35" borderId="168" xfId="62" applyNumberFormat="1" applyFont="1" applyFill="1" applyBorder="1" applyAlignment="1" applyProtection="1">
      <alignment horizontal="center" vertical="center"/>
      <protection/>
    </xf>
    <xf numFmtId="38" fontId="6" fillId="35" borderId="169" xfId="62" applyNumberFormat="1" applyFont="1" applyFill="1" applyBorder="1" applyAlignment="1" applyProtection="1">
      <alignment horizontal="center" vertical="center"/>
      <protection/>
    </xf>
    <xf numFmtId="38" fontId="6" fillId="6" borderId="160" xfId="51" applyFont="1" applyFill="1" applyBorder="1" applyAlignment="1" applyProtection="1">
      <alignment vertical="center" wrapText="1"/>
      <protection locked="0"/>
    </xf>
    <xf numFmtId="38" fontId="6" fillId="6" borderId="22" xfId="51" applyFont="1" applyFill="1" applyBorder="1" applyAlignment="1" applyProtection="1">
      <alignment vertical="center" wrapText="1"/>
      <protection locked="0"/>
    </xf>
    <xf numFmtId="38" fontId="6" fillId="6" borderId="154" xfId="51" applyFont="1" applyFill="1" applyBorder="1" applyAlignment="1" applyProtection="1">
      <alignment vertical="center" wrapText="1"/>
      <protection locked="0"/>
    </xf>
    <xf numFmtId="38" fontId="6" fillId="6" borderId="24" xfId="51" applyFont="1" applyFill="1" applyBorder="1" applyAlignment="1" applyProtection="1">
      <alignment vertical="center" wrapText="1"/>
      <protection locked="0"/>
    </xf>
    <xf numFmtId="38" fontId="6" fillId="6" borderId="159" xfId="51" applyFont="1" applyFill="1" applyBorder="1" applyAlignment="1" applyProtection="1">
      <alignment vertical="center" wrapText="1"/>
      <protection locked="0"/>
    </xf>
    <xf numFmtId="38" fontId="6" fillId="6" borderId="32" xfId="51" applyFont="1" applyFill="1" applyBorder="1" applyAlignment="1" applyProtection="1">
      <alignment vertical="center" wrapText="1"/>
      <protection locked="0"/>
    </xf>
    <xf numFmtId="38" fontId="6" fillId="6" borderId="170" xfId="51" applyFont="1" applyFill="1" applyBorder="1" applyAlignment="1" applyProtection="1">
      <alignment horizontal="center" vertical="center"/>
      <protection locked="0"/>
    </xf>
    <xf numFmtId="38" fontId="6" fillId="6" borderId="171" xfId="51" applyFont="1" applyFill="1" applyBorder="1" applyAlignment="1" applyProtection="1">
      <alignment horizontal="center" vertical="center"/>
      <protection locked="0"/>
    </xf>
    <xf numFmtId="38" fontId="6" fillId="6" borderId="167" xfId="51" applyFont="1" applyFill="1" applyBorder="1" applyAlignment="1" applyProtection="1">
      <alignment horizontal="center" vertical="center"/>
      <protection locked="0"/>
    </xf>
    <xf numFmtId="38" fontId="6" fillId="6" borderId="168" xfId="51" applyFont="1" applyFill="1" applyBorder="1" applyAlignment="1" applyProtection="1">
      <alignment horizontal="center" vertical="center"/>
      <protection locked="0"/>
    </xf>
    <xf numFmtId="0" fontId="5" fillId="35" borderId="36" xfId="62" applyFont="1" applyFill="1" applyBorder="1" applyAlignment="1" applyProtection="1">
      <alignment vertical="center"/>
      <protection/>
    </xf>
    <xf numFmtId="0" fontId="5" fillId="34" borderId="40"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11" fillId="0" borderId="0" xfId="62" applyFont="1" applyAlignment="1" applyProtection="1">
      <alignment horizontal="left" vertical="center"/>
      <protection/>
    </xf>
    <xf numFmtId="0" fontId="9" fillId="0" borderId="0" xfId="62" applyFont="1" applyAlignment="1" applyProtection="1">
      <alignment horizontal="center" vertical="center"/>
      <protection/>
    </xf>
    <xf numFmtId="0" fontId="11" fillId="0" borderId="18" xfId="62" applyFont="1" applyBorder="1" applyAlignment="1" applyProtection="1">
      <alignment horizontal="left" vertical="center" wrapText="1"/>
      <protection/>
    </xf>
    <xf numFmtId="0" fontId="11" fillId="0" borderId="64" xfId="62" applyFont="1" applyBorder="1" applyAlignment="1" applyProtection="1">
      <alignment horizontal="left" vertical="center" wrapText="1"/>
      <protection/>
    </xf>
    <xf numFmtId="0" fontId="11" fillId="6" borderId="64" xfId="62" applyFont="1" applyFill="1" applyBorder="1" applyAlignment="1" applyProtection="1">
      <alignment horizontal="left" vertical="center" wrapText="1"/>
      <protection locked="0"/>
    </xf>
    <xf numFmtId="0" fontId="11" fillId="0" borderId="75" xfId="62" applyFont="1" applyBorder="1" applyAlignment="1" applyProtection="1">
      <alignment horizontal="left" vertical="center" wrapText="1"/>
      <protection/>
    </xf>
    <xf numFmtId="0" fontId="11" fillId="0" borderId="172" xfId="62" applyFont="1" applyBorder="1" applyAlignment="1" applyProtection="1">
      <alignment horizontal="left" vertical="center" wrapText="1"/>
      <protection/>
    </xf>
    <xf numFmtId="0" fontId="11" fillId="0" borderId="86" xfId="62" applyFont="1" applyBorder="1" applyAlignment="1" applyProtection="1">
      <alignment horizontal="left" vertical="center" wrapText="1"/>
      <protection/>
    </xf>
    <xf numFmtId="0" fontId="11" fillId="0" borderId="173" xfId="62" applyFont="1" applyBorder="1" applyAlignment="1" applyProtection="1">
      <alignment horizontal="left" vertical="center" wrapText="1"/>
      <protection/>
    </xf>
    <xf numFmtId="0" fontId="11" fillId="6" borderId="86" xfId="62" applyFont="1" applyFill="1" applyBorder="1" applyAlignment="1" applyProtection="1">
      <alignment horizontal="left" vertical="center" wrapText="1"/>
      <protection locked="0"/>
    </xf>
    <xf numFmtId="0" fontId="11" fillId="0" borderId="174" xfId="62" applyFont="1" applyBorder="1" applyAlignment="1" applyProtection="1">
      <alignment horizontal="center" vertical="center" textRotation="255" wrapText="1"/>
      <protection/>
    </xf>
    <xf numFmtId="0" fontId="11" fillId="0" borderId="175" xfId="62" applyFont="1" applyBorder="1" applyAlignment="1" applyProtection="1">
      <alignment horizontal="center" vertical="center" textRotation="255" wrapText="1"/>
      <protection/>
    </xf>
    <xf numFmtId="0" fontId="11" fillId="0" borderId="176" xfId="62" applyFont="1" applyBorder="1" applyAlignment="1" applyProtection="1">
      <alignment horizontal="center" vertical="center" textRotation="255" wrapText="1"/>
      <protection/>
    </xf>
    <xf numFmtId="0" fontId="11" fillId="34" borderId="112" xfId="62" applyFont="1" applyFill="1" applyBorder="1" applyAlignment="1" applyProtection="1">
      <alignment horizontal="center" vertical="center" wrapText="1"/>
      <protection/>
    </xf>
    <xf numFmtId="0" fontId="11" fillId="34" borderId="45" xfId="62" applyFont="1" applyFill="1" applyBorder="1" applyAlignment="1" applyProtection="1">
      <alignment horizontal="center" vertical="center" wrapText="1"/>
      <protection/>
    </xf>
    <xf numFmtId="0" fontId="11" fillId="34" borderId="177" xfId="62" applyFont="1" applyFill="1" applyBorder="1" applyAlignment="1" applyProtection="1">
      <alignment horizontal="center" vertical="center" wrapText="1"/>
      <protection/>
    </xf>
    <xf numFmtId="0" fontId="11" fillId="34" borderId="146" xfId="62" applyFont="1" applyFill="1" applyBorder="1" applyAlignment="1" applyProtection="1">
      <alignment horizontal="center" vertical="center" wrapText="1"/>
      <protection/>
    </xf>
    <xf numFmtId="0" fontId="11" fillId="34" borderId="39" xfId="62" applyFont="1" applyFill="1" applyBorder="1" applyAlignment="1" applyProtection="1">
      <alignment horizontal="center" vertical="center" wrapText="1"/>
      <protection/>
    </xf>
    <xf numFmtId="0" fontId="11" fillId="34" borderId="178" xfId="62" applyFont="1" applyFill="1" applyBorder="1" applyAlignment="1" applyProtection="1">
      <alignment horizontal="center" vertical="center" wrapText="1"/>
      <protection/>
    </xf>
    <xf numFmtId="0" fontId="11" fillId="34" borderId="179" xfId="62" applyFont="1" applyFill="1" applyBorder="1" applyAlignment="1" applyProtection="1">
      <alignment horizontal="center" vertical="center" wrapText="1"/>
      <protection/>
    </xf>
    <xf numFmtId="0" fontId="11" fillId="34" borderId="153" xfId="62" applyFont="1" applyFill="1" applyBorder="1" applyAlignment="1" applyProtection="1">
      <alignment horizontal="center" vertical="center" wrapText="1"/>
      <protection/>
    </xf>
    <xf numFmtId="0" fontId="11" fillId="34" borderId="180" xfId="62" applyFont="1" applyFill="1" applyBorder="1" applyAlignment="1" applyProtection="1">
      <alignment horizontal="center" vertical="center" wrapText="1"/>
      <protection/>
    </xf>
    <xf numFmtId="0" fontId="11" fillId="34" borderId="40" xfId="62" applyFont="1" applyFill="1" applyBorder="1" applyAlignment="1" applyProtection="1">
      <alignment horizontal="center" vertical="center" wrapText="1"/>
      <protection/>
    </xf>
    <xf numFmtId="0" fontId="11" fillId="0" borderId="63" xfId="62" applyFont="1" applyBorder="1" applyAlignment="1" applyProtection="1">
      <alignment horizontal="left" vertical="center" wrapText="1"/>
      <protection/>
    </xf>
    <xf numFmtId="0" fontId="11" fillId="6" borderId="63" xfId="62" applyFont="1" applyFill="1" applyBorder="1" applyAlignment="1" applyProtection="1">
      <alignment horizontal="center" vertical="center" wrapText="1"/>
      <protection locked="0"/>
    </xf>
    <xf numFmtId="0" fontId="11" fillId="0" borderId="181" xfId="62" applyFont="1" applyBorder="1" applyAlignment="1" applyProtection="1">
      <alignment vertical="center" shrinkToFit="1"/>
      <protection/>
    </xf>
    <xf numFmtId="0" fontId="11" fillId="0" borderId="182" xfId="62" applyFont="1" applyBorder="1" applyAlignment="1" applyProtection="1">
      <alignment vertical="center" shrinkToFit="1"/>
      <protection/>
    </xf>
    <xf numFmtId="0" fontId="11" fillId="0" borderId="65" xfId="62" applyFont="1" applyBorder="1" applyAlignment="1" applyProtection="1">
      <alignment horizontal="center" vertical="center" wrapText="1"/>
      <protection/>
    </xf>
    <xf numFmtId="0" fontId="11" fillId="0" borderId="56" xfId="62" applyFont="1" applyBorder="1" applyAlignment="1" applyProtection="1">
      <alignment horizontal="center" vertical="center" wrapText="1"/>
      <protection/>
    </xf>
    <xf numFmtId="0" fontId="11" fillId="6" borderId="78" xfId="62" applyFont="1" applyFill="1" applyBorder="1" applyAlignment="1" applyProtection="1">
      <alignment horizontal="center" vertical="center" wrapText="1"/>
      <protection locked="0"/>
    </xf>
    <xf numFmtId="0" fontId="11" fillId="34" borderId="183" xfId="62" applyFont="1" applyFill="1" applyBorder="1" applyAlignment="1" applyProtection="1">
      <alignment horizontal="center" vertical="center" wrapText="1"/>
      <protection/>
    </xf>
    <xf numFmtId="0" fontId="11" fillId="34" borderId="184" xfId="62" applyFont="1" applyFill="1" applyBorder="1" applyAlignment="1" applyProtection="1">
      <alignment horizontal="center" vertical="center" wrapText="1"/>
      <protection/>
    </xf>
    <xf numFmtId="0" fontId="11" fillId="0" borderId="181" xfId="62" applyFont="1" applyBorder="1" applyAlignment="1" applyProtection="1">
      <alignment horizontal="left" vertical="center" wrapText="1"/>
      <protection/>
    </xf>
    <xf numFmtId="0" fontId="11" fillId="0" borderId="185" xfId="62" applyFont="1" applyBorder="1" applyAlignment="1" applyProtection="1">
      <alignment horizontal="left" vertical="center" wrapText="1"/>
      <protection/>
    </xf>
    <xf numFmtId="0" fontId="11" fillId="0" borderId="186" xfId="62" applyFont="1" applyBorder="1" applyAlignment="1" applyProtection="1">
      <alignment horizontal="left" vertical="center" wrapText="1"/>
      <protection/>
    </xf>
    <xf numFmtId="0" fontId="11" fillId="0" borderId="187" xfId="62" applyFont="1" applyBorder="1" applyAlignment="1" applyProtection="1">
      <alignment horizontal="left" vertical="center" wrapText="1"/>
      <protection/>
    </xf>
    <xf numFmtId="0" fontId="11" fillId="0" borderId="188" xfId="62" applyFont="1" applyBorder="1" applyAlignment="1" applyProtection="1">
      <alignment horizontal="left" vertical="center" wrapText="1"/>
      <protection/>
    </xf>
    <xf numFmtId="0" fontId="11" fillId="0" borderId="189" xfId="62" applyFont="1" applyBorder="1" applyAlignment="1" applyProtection="1">
      <alignment horizontal="left" vertical="center" wrapText="1"/>
      <protection/>
    </xf>
    <xf numFmtId="0" fontId="11" fillId="0" borderId="50" xfId="62" applyFont="1" applyBorder="1" applyAlignment="1" applyProtection="1">
      <alignment horizontal="left" vertical="center" wrapText="1"/>
      <protection/>
    </xf>
    <xf numFmtId="0" fontId="11" fillId="0" borderId="53" xfId="62" applyFont="1" applyBorder="1" applyAlignment="1" applyProtection="1">
      <alignment horizontal="left" vertical="center" wrapText="1"/>
      <protection/>
    </xf>
    <xf numFmtId="0" fontId="11" fillId="6" borderId="53" xfId="62" applyFont="1" applyFill="1" applyBorder="1" applyAlignment="1" applyProtection="1">
      <alignment horizontal="center" vertical="center" wrapText="1"/>
      <protection locked="0"/>
    </xf>
    <xf numFmtId="0" fontId="11" fillId="0" borderId="182" xfId="62" applyFont="1" applyBorder="1" applyAlignment="1" applyProtection="1">
      <alignment horizontal="left" vertical="center" wrapText="1"/>
      <protection/>
    </xf>
    <xf numFmtId="0" fontId="11" fillId="0" borderId="78" xfId="62" applyFont="1" applyBorder="1" applyAlignment="1" applyProtection="1">
      <alignment horizontal="left" vertical="center" wrapText="1"/>
      <protection/>
    </xf>
    <xf numFmtId="0" fontId="11" fillId="6" borderId="190" xfId="62" applyFont="1" applyFill="1" applyBorder="1" applyAlignment="1" applyProtection="1">
      <alignment horizontal="center" vertical="center" wrapText="1"/>
      <protection locked="0"/>
    </xf>
    <xf numFmtId="0" fontId="11" fillId="34" borderId="191" xfId="62" applyFont="1" applyFill="1" applyBorder="1" applyAlignment="1" applyProtection="1">
      <alignment horizontal="center" vertical="center" wrapText="1"/>
      <protection/>
    </xf>
    <xf numFmtId="0" fontId="11" fillId="34" borderId="192" xfId="62" applyFont="1" applyFill="1" applyBorder="1" applyAlignment="1" applyProtection="1">
      <alignment horizontal="center" vertical="center" wrapText="1"/>
      <protection/>
    </xf>
    <xf numFmtId="0" fontId="11" fillId="34" borderId="193" xfId="62" applyFont="1" applyFill="1" applyBorder="1" applyAlignment="1" applyProtection="1">
      <alignment horizontal="center" vertical="center" wrapText="1"/>
      <protection/>
    </xf>
    <xf numFmtId="0" fontId="11" fillId="0" borderId="64" xfId="62" applyFont="1" applyBorder="1" applyAlignment="1" applyProtection="1">
      <alignment horizontal="center" vertical="center" wrapText="1"/>
      <protection/>
    </xf>
    <xf numFmtId="0" fontId="11" fillId="6" borderId="64" xfId="62" applyFont="1" applyFill="1" applyBorder="1" applyAlignment="1" applyProtection="1">
      <alignment horizontal="center" vertical="center" wrapText="1"/>
      <protection locked="0"/>
    </xf>
    <xf numFmtId="0" fontId="11" fillId="6" borderId="74" xfId="62" applyFont="1" applyFill="1" applyBorder="1" applyAlignment="1" applyProtection="1">
      <alignment horizontal="center" vertical="center" wrapText="1"/>
      <protection locked="0"/>
    </xf>
    <xf numFmtId="0" fontId="11" fillId="34" borderId="194" xfId="62" applyFont="1" applyFill="1" applyBorder="1" applyAlignment="1" applyProtection="1">
      <alignment horizontal="center" vertical="center" wrapText="1"/>
      <protection/>
    </xf>
    <xf numFmtId="0" fontId="11" fillId="34" borderId="195" xfId="62" applyFont="1" applyFill="1" applyBorder="1" applyAlignment="1" applyProtection="1">
      <alignment horizontal="center" vertical="center" wrapText="1"/>
      <protection/>
    </xf>
    <xf numFmtId="0" fontId="11" fillId="0" borderId="63" xfId="62" applyFont="1" applyBorder="1" applyAlignment="1" applyProtection="1">
      <alignment horizontal="center" vertical="center" wrapText="1"/>
      <protection/>
    </xf>
    <xf numFmtId="0" fontId="11" fillId="0" borderId="66" xfId="62" applyFont="1" applyBorder="1" applyAlignment="1" applyProtection="1">
      <alignment horizontal="center" vertical="center" wrapText="1"/>
      <protection/>
    </xf>
    <xf numFmtId="38" fontId="6" fillId="6" borderId="63" xfId="51" applyFont="1" applyFill="1" applyBorder="1" applyAlignment="1" applyProtection="1">
      <alignment horizontal="right" vertical="center"/>
      <protection locked="0"/>
    </xf>
    <xf numFmtId="0" fontId="11" fillId="0" borderId="196" xfId="62" applyFont="1" applyBorder="1" applyAlignment="1" applyProtection="1">
      <alignment horizontal="justify" vertical="center" wrapText="1"/>
      <protection/>
    </xf>
    <xf numFmtId="0" fontId="11" fillId="0" borderId="197" xfId="62" applyFont="1" applyBorder="1" applyAlignment="1" applyProtection="1">
      <alignment horizontal="justify" vertical="center" wrapText="1"/>
      <protection/>
    </xf>
    <xf numFmtId="0" fontId="11" fillId="6" borderId="65" xfId="62" applyFont="1" applyFill="1" applyBorder="1" applyAlignment="1" applyProtection="1">
      <alignment horizontal="center" vertical="center" wrapText="1"/>
      <protection locked="0"/>
    </xf>
    <xf numFmtId="0" fontId="11" fillId="6" borderId="198" xfId="62" applyFont="1" applyFill="1" applyBorder="1" applyAlignment="1" applyProtection="1">
      <alignment horizontal="center" vertical="center" wrapText="1"/>
      <protection locked="0"/>
    </xf>
    <xf numFmtId="0" fontId="11" fillId="6" borderId="19" xfId="62" applyFont="1" applyFill="1" applyBorder="1" applyAlignment="1" applyProtection="1">
      <alignment horizontal="center" vertical="center" wrapText="1"/>
      <protection locked="0"/>
    </xf>
    <xf numFmtId="0" fontId="11" fillId="6" borderId="90" xfId="62" applyFont="1" applyFill="1" applyBorder="1" applyAlignment="1" applyProtection="1">
      <alignment horizontal="center" vertical="center" wrapText="1"/>
      <protection locked="0"/>
    </xf>
    <xf numFmtId="0" fontId="11" fillId="6" borderId="148" xfId="62" applyFont="1" applyFill="1" applyBorder="1" applyAlignment="1" applyProtection="1">
      <alignment horizontal="center" vertical="center" wrapText="1"/>
      <protection locked="0"/>
    </xf>
    <xf numFmtId="0" fontId="11" fillId="6" borderId="56" xfId="62" applyFont="1" applyFill="1" applyBorder="1" applyAlignment="1" applyProtection="1">
      <alignment horizontal="center" vertical="center" wrapText="1"/>
      <protection locked="0"/>
    </xf>
    <xf numFmtId="0" fontId="11" fillId="6" borderId="199" xfId="62" applyFont="1" applyFill="1" applyBorder="1" applyAlignment="1" applyProtection="1">
      <alignment horizontal="center" vertical="center" wrapText="1"/>
      <protection locked="0"/>
    </xf>
    <xf numFmtId="0" fontId="11" fillId="6" borderId="59" xfId="62" applyFont="1" applyFill="1" applyBorder="1" applyAlignment="1" applyProtection="1">
      <alignment horizontal="center" vertical="center" wrapText="1"/>
      <protection locked="0"/>
    </xf>
    <xf numFmtId="0" fontId="11" fillId="6" borderId="200" xfId="62" applyFont="1" applyFill="1" applyBorder="1" applyAlignment="1" applyProtection="1">
      <alignment horizontal="center" vertical="center" wrapText="1"/>
      <protection locked="0"/>
    </xf>
    <xf numFmtId="0" fontId="11" fillId="6" borderId="201" xfId="62" applyFont="1" applyFill="1" applyBorder="1" applyAlignment="1" applyProtection="1">
      <alignment horizontal="center" vertical="center" wrapText="1"/>
      <protection locked="0"/>
    </xf>
    <xf numFmtId="0" fontId="9" fillId="35" borderId="37" xfId="62" applyFont="1" applyFill="1" applyBorder="1" applyAlignment="1" applyProtection="1">
      <alignment horizontal="left" vertical="center"/>
      <protection/>
    </xf>
    <xf numFmtId="0" fontId="9" fillId="35" borderId="38" xfId="62" applyFont="1" applyFill="1" applyBorder="1" applyAlignment="1" applyProtection="1">
      <alignment horizontal="left" vertical="center"/>
      <protection/>
    </xf>
    <xf numFmtId="0" fontId="9" fillId="35" borderId="105" xfId="62" applyFont="1" applyFill="1" applyBorder="1" applyAlignment="1" applyProtection="1">
      <alignment horizontal="left" vertical="center"/>
      <protection/>
    </xf>
    <xf numFmtId="0" fontId="11" fillId="34" borderId="202" xfId="62" applyFont="1" applyFill="1" applyBorder="1" applyAlignment="1" applyProtection="1">
      <alignment horizontal="center" vertical="center" wrapText="1"/>
      <protection/>
    </xf>
    <xf numFmtId="0" fontId="11" fillId="34" borderId="203" xfId="62" applyFont="1" applyFill="1" applyBorder="1" applyAlignment="1" applyProtection="1">
      <alignment horizontal="center" vertical="center" wrapText="1"/>
      <protection/>
    </xf>
    <xf numFmtId="0" fontId="11" fillId="34" borderId="204" xfId="62" applyFont="1" applyFill="1" applyBorder="1" applyAlignment="1" applyProtection="1">
      <alignment horizontal="center" vertical="center" wrapText="1"/>
      <protection/>
    </xf>
    <xf numFmtId="0" fontId="11" fillId="34" borderId="205" xfId="62" applyFont="1" applyFill="1" applyBorder="1" applyAlignment="1" applyProtection="1">
      <alignment horizontal="center" vertical="center" wrapText="1"/>
      <protection/>
    </xf>
    <xf numFmtId="0" fontId="11" fillId="34" borderId="206" xfId="62" applyFont="1" applyFill="1" applyBorder="1" applyAlignment="1" applyProtection="1">
      <alignment horizontal="center" vertical="center" wrapText="1"/>
      <protection/>
    </xf>
    <xf numFmtId="0" fontId="11" fillId="0" borderId="207" xfId="62" applyFont="1" applyBorder="1" applyAlignment="1" applyProtection="1">
      <alignment horizontal="justify" vertical="center" wrapText="1"/>
      <protection/>
    </xf>
    <xf numFmtId="0" fontId="11" fillId="0" borderId="208" xfId="62" applyFont="1" applyBorder="1" applyAlignment="1" applyProtection="1">
      <alignment horizontal="justify" vertical="center" wrapText="1"/>
      <protection/>
    </xf>
    <xf numFmtId="0" fontId="11" fillId="0" borderId="209" xfId="62" applyFont="1" applyBorder="1" applyAlignment="1" applyProtection="1">
      <alignment horizontal="justify" vertical="center" wrapText="1"/>
      <protection/>
    </xf>
    <xf numFmtId="0" fontId="11" fillId="0" borderId="210" xfId="62" applyFont="1" applyBorder="1" applyAlignment="1" applyProtection="1">
      <alignment horizontal="left" vertical="center" wrapText="1"/>
      <protection/>
    </xf>
    <xf numFmtId="0" fontId="11" fillId="0" borderId="211" xfId="62" applyFont="1" applyBorder="1" applyAlignment="1" applyProtection="1">
      <alignment horizontal="left" vertical="center" wrapText="1"/>
      <protection/>
    </xf>
    <xf numFmtId="0" fontId="11" fillId="6" borderId="20" xfId="62" applyFont="1" applyFill="1" applyBorder="1" applyAlignment="1" applyProtection="1">
      <alignment horizontal="center" vertical="center" wrapText="1"/>
      <protection locked="0"/>
    </xf>
    <xf numFmtId="0" fontId="11" fillId="6" borderId="91" xfId="62" applyFont="1" applyFill="1" applyBorder="1" applyAlignment="1" applyProtection="1">
      <alignment horizontal="center" vertical="center" wrapText="1"/>
      <protection locked="0"/>
    </xf>
    <xf numFmtId="0" fontId="11" fillId="6" borderId="94" xfId="62" applyFont="1" applyFill="1" applyBorder="1" applyAlignment="1" applyProtection="1">
      <alignment horizontal="center" vertical="center" wrapText="1"/>
      <protection locked="0"/>
    </xf>
    <xf numFmtId="0" fontId="6" fillId="35" borderId="110" xfId="62" applyFont="1" applyFill="1" applyBorder="1" applyAlignment="1" applyProtection="1">
      <alignment/>
      <protection/>
    </xf>
    <xf numFmtId="0" fontId="0" fillId="0" borderId="110" xfId="0" applyBorder="1" applyAlignment="1">
      <alignment/>
    </xf>
    <xf numFmtId="0" fontId="6" fillId="0" borderId="36" xfId="62" applyFont="1" applyFill="1" applyBorder="1" applyAlignment="1" applyProtection="1">
      <alignment/>
      <protection/>
    </xf>
    <xf numFmtId="0" fontId="0" fillId="0" borderId="36" xfId="0" applyBorder="1" applyAlignment="1">
      <alignment/>
    </xf>
    <xf numFmtId="0" fontId="6" fillId="34" borderId="152" xfId="62" applyFont="1" applyFill="1" applyBorder="1" applyAlignment="1" applyProtection="1">
      <alignment horizontal="center" vertical="center" wrapText="1"/>
      <protection/>
    </xf>
    <xf numFmtId="0" fontId="6" fillId="34" borderId="153" xfId="62" applyFont="1" applyFill="1" applyBorder="1" applyAlignment="1" applyProtection="1">
      <alignment horizontal="center" vertical="center" wrapText="1"/>
      <protection/>
    </xf>
    <xf numFmtId="0" fontId="6" fillId="34" borderId="40" xfId="62" applyFont="1" applyFill="1" applyBorder="1" applyAlignment="1" applyProtection="1">
      <alignment horizontal="center" vertical="center" wrapText="1"/>
      <protection/>
    </xf>
    <xf numFmtId="0" fontId="6" fillId="34" borderId="42" xfId="62" applyFont="1" applyFill="1" applyBorder="1" applyAlignment="1" applyProtection="1">
      <alignment horizontal="center" vertical="center" wrapText="1"/>
      <protection/>
    </xf>
    <xf numFmtId="0" fontId="6" fillId="34" borderId="13" xfId="62" applyFont="1" applyFill="1" applyBorder="1" applyAlignment="1" applyProtection="1">
      <alignment horizontal="center" vertical="center"/>
      <protection/>
    </xf>
    <xf numFmtId="0" fontId="6" fillId="34" borderId="14" xfId="62" applyFont="1" applyFill="1" applyBorder="1" applyAlignment="1" applyProtection="1">
      <alignment horizontal="center" vertical="center"/>
      <protection/>
    </xf>
    <xf numFmtId="0" fontId="6" fillId="34" borderId="42" xfId="62" applyFont="1" applyFill="1" applyBorder="1" applyAlignment="1" applyProtection="1">
      <alignment horizontal="center" vertical="center"/>
      <protection/>
    </xf>
    <xf numFmtId="0" fontId="6" fillId="34" borderId="41" xfId="62" applyFont="1" applyFill="1" applyBorder="1" applyAlignment="1" applyProtection="1">
      <alignment horizontal="center" vertical="center"/>
      <protection/>
    </xf>
    <xf numFmtId="0" fontId="6" fillId="34" borderId="212" xfId="62" applyFont="1" applyFill="1" applyBorder="1" applyAlignment="1" applyProtection="1">
      <alignment horizontal="center" vertical="center"/>
      <protection/>
    </xf>
    <xf numFmtId="0" fontId="6" fillId="34" borderId="213" xfId="62" applyFont="1" applyFill="1" applyBorder="1" applyAlignment="1" applyProtection="1">
      <alignment horizontal="center" vertical="center"/>
      <protection/>
    </xf>
    <xf numFmtId="0" fontId="6" fillId="34" borderId="47" xfId="62" applyFont="1" applyFill="1" applyBorder="1" applyAlignment="1" applyProtection="1">
      <alignment horizontal="center" vertical="center"/>
      <protection/>
    </xf>
    <xf numFmtId="0" fontId="6" fillId="34" borderId="44" xfId="62" applyFont="1" applyFill="1" applyBorder="1" applyAlignment="1" applyProtection="1">
      <alignment horizontal="center" vertical="center"/>
      <protection/>
    </xf>
    <xf numFmtId="0" fontId="6" fillId="6" borderId="214" xfId="62" applyFont="1" applyFill="1" applyBorder="1" applyAlignment="1" applyProtection="1">
      <alignment vertical="center"/>
      <protection locked="0"/>
    </xf>
    <xf numFmtId="0" fontId="6" fillId="6" borderId="104" xfId="62" applyFont="1" applyFill="1" applyBorder="1" applyAlignment="1" applyProtection="1">
      <alignment vertical="center"/>
      <protection locked="0"/>
    </xf>
    <xf numFmtId="0" fontId="6" fillId="35" borderId="0" xfId="62" applyFont="1" applyFill="1" applyBorder="1" applyAlignment="1" applyProtection="1">
      <alignment wrapText="1"/>
      <protection/>
    </xf>
    <xf numFmtId="0" fontId="6" fillId="34" borderId="142" xfId="62" applyFont="1" applyFill="1" applyBorder="1" applyAlignment="1" applyProtection="1">
      <alignment horizontal="center" vertical="center"/>
      <protection/>
    </xf>
    <xf numFmtId="0" fontId="6" fillId="6" borderId="24" xfId="62" applyFont="1" applyFill="1" applyBorder="1" applyAlignment="1" applyProtection="1">
      <alignment horizontal="center" vertical="center"/>
      <protection locked="0"/>
    </xf>
    <xf numFmtId="0" fontId="6" fillId="6" borderId="33" xfId="62" applyFont="1" applyFill="1" applyBorder="1" applyAlignment="1" applyProtection="1">
      <alignment horizontal="center" vertical="center"/>
      <protection locked="0"/>
    </xf>
    <xf numFmtId="0" fontId="6" fillId="6" borderId="32" xfId="62" applyFont="1" applyFill="1" applyBorder="1" applyAlignment="1" applyProtection="1">
      <alignment horizontal="center" vertical="center"/>
      <protection locked="0"/>
    </xf>
    <xf numFmtId="0" fontId="6" fillId="6" borderId="34" xfId="62" applyFont="1" applyFill="1" applyBorder="1" applyAlignment="1" applyProtection="1">
      <alignment horizontal="center" vertical="center"/>
      <protection locked="0"/>
    </xf>
    <xf numFmtId="0" fontId="6" fillId="6" borderId="22" xfId="62" applyFont="1" applyFill="1" applyBorder="1" applyAlignment="1" applyProtection="1">
      <alignment horizontal="center" vertical="center"/>
      <protection locked="0"/>
    </xf>
    <xf numFmtId="0" fontId="6" fillId="6" borderId="89" xfId="62" applyFont="1" applyFill="1" applyBorder="1" applyAlignment="1" applyProtection="1">
      <alignment horizontal="center" vertical="center"/>
      <protection locked="0"/>
    </xf>
    <xf numFmtId="0" fontId="6" fillId="35" borderId="0" xfId="62" applyFont="1" applyFill="1" applyBorder="1" applyAlignment="1" applyProtection="1">
      <alignment horizontal="left" vertical="center"/>
      <protection/>
    </xf>
    <xf numFmtId="0" fontId="9" fillId="35" borderId="37" xfId="62" applyFont="1" applyFill="1" applyBorder="1" applyAlignment="1" applyProtection="1">
      <alignment vertical="center"/>
      <protection/>
    </xf>
    <xf numFmtId="0" fontId="9" fillId="35" borderId="38" xfId="62" applyFont="1" applyFill="1" applyBorder="1" applyAlignment="1" applyProtection="1">
      <alignment vertical="center"/>
      <protection/>
    </xf>
    <xf numFmtId="0" fontId="9" fillId="35" borderId="105" xfId="62" applyFont="1" applyFill="1" applyBorder="1" applyAlignment="1" applyProtection="1">
      <alignment vertical="center"/>
      <protection/>
    </xf>
    <xf numFmtId="0" fontId="9" fillId="35" borderId="0" xfId="62" applyFont="1" applyFill="1" applyBorder="1" applyAlignment="1" applyProtection="1">
      <alignment horizontal="left" vertical="center" wrapText="1"/>
      <protection/>
    </xf>
    <xf numFmtId="0" fontId="6" fillId="6" borderId="21" xfId="62" applyFont="1" applyFill="1" applyBorder="1" applyAlignment="1" applyProtection="1">
      <alignment horizontal="left" vertical="center" wrapText="1"/>
      <protection locked="0"/>
    </xf>
    <xf numFmtId="0" fontId="6" fillId="6" borderId="62" xfId="62" applyFont="1" applyFill="1" applyBorder="1" applyAlignment="1" applyProtection="1">
      <alignment horizontal="left" vertical="center" wrapText="1"/>
      <protection locked="0"/>
    </xf>
    <xf numFmtId="0" fontId="6" fillId="6" borderId="19" xfId="62" applyFont="1" applyFill="1" applyBorder="1" applyAlignment="1" applyProtection="1">
      <alignment horizontal="left" vertical="center" wrapText="1"/>
      <protection locked="0"/>
    </xf>
    <xf numFmtId="0" fontId="6" fillId="6" borderId="90" xfId="62" applyFont="1" applyFill="1" applyBorder="1" applyAlignment="1" applyProtection="1">
      <alignment horizontal="left" vertical="center" wrapText="1"/>
      <protection locked="0"/>
    </xf>
    <xf numFmtId="0" fontId="6" fillId="6" borderId="19" xfId="62" applyFont="1" applyFill="1" applyBorder="1" applyAlignment="1" applyProtection="1">
      <alignment horizontal="center" vertical="center"/>
      <protection locked="0"/>
    </xf>
    <xf numFmtId="0" fontId="6" fillId="6" borderId="148" xfId="62" applyFont="1" applyFill="1" applyBorder="1" applyAlignment="1" applyProtection="1">
      <alignment horizontal="center" vertical="center"/>
      <protection locked="0"/>
    </xf>
    <xf numFmtId="0" fontId="6" fillId="6" borderId="23" xfId="62" applyFont="1" applyFill="1" applyBorder="1" applyAlignment="1" applyProtection="1">
      <alignment horizontal="left" vertical="center" wrapText="1"/>
      <protection locked="0"/>
    </xf>
    <xf numFmtId="0" fontId="6" fillId="6" borderId="60" xfId="62" applyFont="1" applyFill="1" applyBorder="1" applyAlignment="1" applyProtection="1">
      <alignment horizontal="left" vertical="center" wrapText="1"/>
      <protection locked="0"/>
    </xf>
    <xf numFmtId="0" fontId="6" fillId="6" borderId="20" xfId="62" applyFont="1" applyFill="1" applyBorder="1" applyAlignment="1" applyProtection="1">
      <alignment horizontal="left" vertical="center" wrapText="1"/>
      <protection locked="0"/>
    </xf>
    <xf numFmtId="0" fontId="6" fillId="6" borderId="91" xfId="62" applyFont="1" applyFill="1" applyBorder="1" applyAlignment="1" applyProtection="1">
      <alignment horizontal="left" vertical="center" wrapText="1"/>
      <protection locked="0"/>
    </xf>
    <xf numFmtId="0" fontId="6" fillId="6" borderId="20" xfId="62" applyFont="1" applyFill="1" applyBorder="1" applyAlignment="1" applyProtection="1">
      <alignment horizontal="center" vertical="center"/>
      <protection locked="0"/>
    </xf>
    <xf numFmtId="0" fontId="6" fillId="6" borderId="94" xfId="62" applyFont="1" applyFill="1" applyBorder="1" applyAlignment="1" applyProtection="1">
      <alignment horizontal="center" vertical="center"/>
      <protection locked="0"/>
    </xf>
    <xf numFmtId="0" fontId="6" fillId="6" borderId="58" xfId="62" applyFont="1" applyFill="1" applyBorder="1" applyAlignment="1" applyProtection="1">
      <alignment horizontal="left" vertical="center" wrapText="1"/>
      <protection locked="0"/>
    </xf>
    <xf numFmtId="0" fontId="6" fillId="6" borderId="215" xfId="62" applyFont="1" applyFill="1" applyBorder="1" applyAlignment="1" applyProtection="1">
      <alignment horizontal="left" vertical="center" wrapText="1"/>
      <protection locked="0"/>
    </xf>
    <xf numFmtId="0" fontId="6" fillId="6" borderId="59" xfId="62" applyFont="1" applyFill="1" applyBorder="1" applyAlignment="1" applyProtection="1">
      <alignment horizontal="left" vertical="center" wrapText="1"/>
      <protection locked="0"/>
    </xf>
    <xf numFmtId="0" fontId="6" fillId="6" borderId="200" xfId="62" applyFont="1" applyFill="1" applyBorder="1" applyAlignment="1" applyProtection="1">
      <alignment horizontal="left" vertical="center" wrapText="1"/>
      <protection locked="0"/>
    </xf>
    <xf numFmtId="0" fontId="6" fillId="6" borderId="59" xfId="62" applyFont="1" applyFill="1" applyBorder="1" applyAlignment="1" applyProtection="1">
      <alignment horizontal="center" vertical="center"/>
      <protection locked="0"/>
    </xf>
    <xf numFmtId="0" fontId="6" fillId="6" borderId="201" xfId="62" applyFont="1" applyFill="1" applyBorder="1" applyAlignment="1" applyProtection="1">
      <alignment horizontal="center" vertical="center"/>
      <protection locked="0"/>
    </xf>
    <xf numFmtId="0" fontId="16" fillId="35" borderId="0" xfId="62" applyFont="1" applyFill="1" applyAlignment="1" applyProtection="1">
      <alignment horizontal="left" vertical="top" wrapText="1"/>
      <protection hidden="1"/>
    </xf>
    <xf numFmtId="0" fontId="9" fillId="35" borderId="0" xfId="62" applyFont="1" applyFill="1" applyAlignment="1" applyProtection="1">
      <alignment horizontal="center" vertical="center"/>
      <protection/>
    </xf>
    <xf numFmtId="0" fontId="14" fillId="35" borderId="0" xfId="62" applyFont="1" applyFill="1" applyAlignment="1" applyProtection="1">
      <alignment horizontal="left" vertical="top" wrapText="1"/>
      <protection/>
    </xf>
    <xf numFmtId="0" fontId="13" fillId="35" borderId="0" xfId="62" applyFont="1" applyFill="1" applyAlignment="1" applyProtection="1">
      <alignment horizontal="center" vertical="center"/>
      <protection/>
    </xf>
    <xf numFmtId="0" fontId="14" fillId="35" borderId="0" xfId="62" applyFont="1" applyFill="1" applyAlignment="1" applyProtection="1">
      <alignment horizontal="left" vertical="center"/>
      <protection/>
    </xf>
    <xf numFmtId="0" fontId="14" fillId="35" borderId="0" xfId="62" applyFont="1" applyFill="1" applyAlignment="1" applyProtection="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dxfs count="4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name val="ＭＳ Ｐゴシック"/>
        <color auto="1"/>
      </font>
    </dxf>
    <dxf>
      <font>
        <color theme="0"/>
      </font>
    </dxf>
    <dxf>
      <font>
        <color theme="0"/>
      </font>
    </dxf>
    <dxf>
      <font>
        <color theme="0"/>
      </font>
    </dxf>
    <dxf>
      <font>
        <color theme="0"/>
      </font>
    </dxf>
    <dxf>
      <font>
        <color theme="0"/>
      </font>
    </dxf>
    <dxf>
      <font>
        <color theme="0"/>
      </font>
    </dxf>
    <dxf>
      <font>
        <name val="ＭＳ Ｐゴシック"/>
        <color auto="1"/>
      </font>
    </dxf>
    <dxf>
      <font>
        <color theme="0"/>
      </font>
    </dxf>
    <dxf>
      <font>
        <color theme="0"/>
      </font>
    </dxf>
    <dxf>
      <font>
        <color theme="0"/>
      </font>
    </dxf>
    <dxf>
      <font>
        <color theme="0"/>
      </font>
    </dxf>
    <dxf>
      <font>
        <color theme="0"/>
      </font>
    </dxf>
    <dxf>
      <font>
        <color theme="0"/>
      </font>
    </dxf>
    <dxf>
      <font>
        <name val="ＭＳ Ｐゴシック"/>
        <color auto="1"/>
      </font>
    </dxf>
    <dxf>
      <font>
        <color theme="0"/>
      </font>
    </dxf>
    <dxf>
      <font>
        <color theme="0"/>
      </font>
    </dxf>
    <dxf>
      <font>
        <color theme="0"/>
      </font>
    </dxf>
    <dxf>
      <font>
        <color theme="0"/>
      </font>
    </dxf>
    <dxf>
      <font>
        <color theme="0"/>
      </font>
    </dxf>
    <dxf>
      <font>
        <color theme="0"/>
      </font>
    </dxf>
    <dxf>
      <font>
        <name val="ＭＳ Ｐゴシック"/>
        <color auto="1"/>
      </font>
    </dxf>
    <dxf>
      <font>
        <color theme="0"/>
      </font>
    </dxf>
    <dxf>
      <font>
        <color theme="0"/>
      </font>
    </dxf>
    <dxf>
      <font>
        <color theme="0"/>
      </font>
    </dxf>
    <dxf>
      <font>
        <color theme="0"/>
      </font>
    </dxf>
    <dxf>
      <font>
        <color theme="0"/>
      </font>
    </dxf>
    <dxf>
      <font>
        <color theme="0"/>
      </font>
    </dxf>
    <dxf>
      <font>
        <name val="ＭＳ Ｐゴシック"/>
        <color auto="1"/>
      </font>
    </dxf>
    <dxf>
      <font>
        <color theme="0"/>
      </font>
    </dxf>
    <dxf>
      <font>
        <color theme="0"/>
      </font>
    </dxf>
    <dxf>
      <font>
        <color theme="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247650</xdr:rowOff>
    </xdr:from>
    <xdr:to>
      <xdr:col>6</xdr:col>
      <xdr:colOff>9525</xdr:colOff>
      <xdr:row>7</xdr:row>
      <xdr:rowOff>133350</xdr:rowOff>
    </xdr:to>
    <xdr:sp>
      <xdr:nvSpPr>
        <xdr:cNvPr id="1" name="カギ線コネクタ 4"/>
        <xdr:cNvSpPr>
          <a:spLocks/>
        </xdr:cNvSpPr>
      </xdr:nvSpPr>
      <xdr:spPr>
        <a:xfrm>
          <a:off x="2838450" y="2419350"/>
          <a:ext cx="962025" cy="228600"/>
        </a:xfrm>
        <a:prstGeom prst="bentConnector3">
          <a:avLst>
            <a:gd name="adj" fmla="val 0"/>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514350</xdr:colOff>
      <xdr:row>5</xdr:row>
      <xdr:rowOff>609600</xdr:rowOff>
    </xdr:from>
    <xdr:to>
      <xdr:col>8</xdr:col>
      <xdr:colOff>876300</xdr:colOff>
      <xdr:row>8</xdr:row>
      <xdr:rowOff>180975</xdr:rowOff>
    </xdr:to>
    <xdr:sp>
      <xdr:nvSpPr>
        <xdr:cNvPr id="1" name="円/楕円 1"/>
        <xdr:cNvSpPr>
          <a:spLocks/>
        </xdr:cNvSpPr>
      </xdr:nvSpPr>
      <xdr:spPr>
        <a:xfrm>
          <a:off x="4991100" y="4419600"/>
          <a:ext cx="1000125" cy="1095375"/>
        </a:xfrm>
        <a:prstGeom prst="ellips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428625</xdr:colOff>
      <xdr:row>8</xdr:row>
      <xdr:rowOff>161925</xdr:rowOff>
    </xdr:from>
    <xdr:to>
      <xdr:col>8</xdr:col>
      <xdr:colOff>981075</xdr:colOff>
      <xdr:row>8</xdr:row>
      <xdr:rowOff>447675</xdr:rowOff>
    </xdr:to>
    <xdr:sp>
      <xdr:nvSpPr>
        <xdr:cNvPr id="2" name="正方形/長方形 2"/>
        <xdr:cNvSpPr>
          <a:spLocks/>
        </xdr:cNvSpPr>
      </xdr:nvSpPr>
      <xdr:spPr>
        <a:xfrm>
          <a:off x="4905375" y="5495925"/>
          <a:ext cx="1190625" cy="285750"/>
        </a:xfrm>
        <a:prstGeom prst="rect">
          <a:avLst/>
        </a:prstGeom>
        <a:noFill/>
        <a:ln w="25400" cmpd="sng">
          <a:noFill/>
        </a:ln>
      </xdr:spPr>
      <xdr:txBody>
        <a:bodyPr vertOverflow="clip" wrap="square"/>
        <a:p>
          <a:pPr algn="ctr">
            <a:defRPr/>
          </a:pPr>
          <a:r>
            <a:rPr lang="en-US" cap="none" sz="1100" b="0" i="0" u="none" baseline="0">
              <a:solidFill>
                <a:srgbClr val="000000"/>
              </a:solidFill>
            </a:rPr>
            <a:t>代表者印（実印）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8"/>
  <sheetViews>
    <sheetView tabSelected="1" zoomScaleSheetLayoutView="100" workbookViewId="0" topLeftCell="A1">
      <selection activeCell="F7" sqref="F7"/>
    </sheetView>
  </sheetViews>
  <sheetFormatPr defaultColWidth="9.140625" defaultRowHeight="15"/>
  <cols>
    <col min="1" max="1" width="7.421875" style="30" customWidth="1"/>
    <col min="2" max="2" width="4.421875" style="30" customWidth="1"/>
    <col min="3" max="3" width="26.28125" style="30" customWidth="1"/>
    <col min="4" max="4" width="22.421875" style="30" customWidth="1"/>
    <col min="5" max="5" width="13.421875" style="30" customWidth="1"/>
    <col min="6" max="7" width="6.00390625" style="30" customWidth="1"/>
    <col min="8" max="8" width="9.00390625" style="30" customWidth="1"/>
    <col min="9" max="16384" width="9.00390625" style="30" customWidth="1"/>
  </cols>
  <sheetData>
    <row r="1" spans="1:8" ht="25.5" customHeight="1" thickBot="1">
      <c r="A1" s="237" t="s">
        <v>707</v>
      </c>
      <c r="B1" s="237"/>
      <c r="C1" s="237"/>
      <c r="D1" s="237"/>
      <c r="E1" s="237"/>
      <c r="F1" s="237"/>
      <c r="G1" s="237"/>
      <c r="H1" s="237"/>
    </row>
    <row r="2" spans="1:8" ht="27.75" customHeight="1" thickBot="1">
      <c r="A2" s="238" t="s">
        <v>21</v>
      </c>
      <c r="B2" s="239"/>
      <c r="C2" s="243">
        <f>IF('申請書１'!C9="","",'申請書１'!C9)</f>
      </c>
      <c r="D2" s="244"/>
      <c r="E2" s="244"/>
      <c r="F2" s="245"/>
      <c r="G2" s="31"/>
      <c r="H2" s="31"/>
    </row>
    <row r="3" spans="1:8" ht="22.5" customHeight="1">
      <c r="A3" s="246" t="s">
        <v>705</v>
      </c>
      <c r="B3" s="247"/>
      <c r="C3" s="247"/>
      <c r="D3" s="247"/>
      <c r="E3" s="247"/>
      <c r="F3" s="247"/>
      <c r="G3" s="247"/>
      <c r="H3" s="247"/>
    </row>
    <row r="4" spans="1:8" ht="22.5" customHeight="1">
      <c r="A4" s="248" t="s">
        <v>706</v>
      </c>
      <c r="B4" s="249"/>
      <c r="C4" s="249"/>
      <c r="D4" s="249"/>
      <c r="E4" s="249"/>
      <c r="F4" s="249"/>
      <c r="G4" s="249"/>
      <c r="H4" s="249"/>
    </row>
    <row r="5" spans="1:8" ht="27" customHeight="1">
      <c r="A5" s="32"/>
      <c r="B5" s="240" t="s">
        <v>23</v>
      </c>
      <c r="C5" s="240" t="s">
        <v>24</v>
      </c>
      <c r="D5" s="241"/>
      <c r="E5" s="242" t="s">
        <v>39</v>
      </c>
      <c r="F5" s="250" t="s">
        <v>37</v>
      </c>
      <c r="G5" s="240"/>
      <c r="H5" s="220" t="s">
        <v>38</v>
      </c>
    </row>
    <row r="6" spans="1:8" ht="13.5">
      <c r="A6" s="32"/>
      <c r="B6" s="240"/>
      <c r="C6" s="240"/>
      <c r="D6" s="241"/>
      <c r="E6" s="242"/>
      <c r="F6" s="110" t="s">
        <v>25</v>
      </c>
      <c r="G6" s="110" t="s">
        <v>26</v>
      </c>
      <c r="H6" s="227"/>
    </row>
    <row r="7" spans="1:8" ht="24.75" customHeight="1">
      <c r="A7" s="225" t="s">
        <v>22</v>
      </c>
      <c r="B7" s="111">
        <v>1</v>
      </c>
      <c r="C7" s="211" t="s">
        <v>27</v>
      </c>
      <c r="D7" s="212"/>
      <c r="E7" s="33" t="s">
        <v>28</v>
      </c>
      <c r="F7" s="62"/>
      <c r="G7" s="62"/>
      <c r="H7" s="35"/>
    </row>
    <row r="8" spans="1:8" ht="24.75" customHeight="1">
      <c r="A8" s="226"/>
      <c r="B8" s="111">
        <v>2</v>
      </c>
      <c r="C8" s="211" t="s">
        <v>29</v>
      </c>
      <c r="D8" s="212"/>
      <c r="E8" s="33" t="s">
        <v>28</v>
      </c>
      <c r="F8" s="62"/>
      <c r="G8" s="62"/>
      <c r="H8" s="35"/>
    </row>
    <row r="9" spans="1:8" ht="24.75" customHeight="1">
      <c r="A9" s="226"/>
      <c r="B9" s="111">
        <v>3</v>
      </c>
      <c r="C9" s="211" t="s">
        <v>30</v>
      </c>
      <c r="D9" s="212"/>
      <c r="E9" s="33" t="s">
        <v>28</v>
      </c>
      <c r="F9" s="62"/>
      <c r="G9" s="62"/>
      <c r="H9" s="35"/>
    </row>
    <row r="10" spans="1:8" ht="31.5" customHeight="1">
      <c r="A10" s="226"/>
      <c r="B10" s="111">
        <v>4</v>
      </c>
      <c r="C10" s="213" t="s">
        <v>727</v>
      </c>
      <c r="D10" s="214"/>
      <c r="E10" s="36"/>
      <c r="F10" s="62"/>
      <c r="G10" s="62"/>
      <c r="H10" s="35"/>
    </row>
    <row r="11" spans="1:8" ht="31.5" customHeight="1">
      <c r="A11" s="226"/>
      <c r="B11" s="111">
        <v>5</v>
      </c>
      <c r="C11" s="213" t="s">
        <v>728</v>
      </c>
      <c r="D11" s="214"/>
      <c r="E11" s="36"/>
      <c r="F11" s="62"/>
      <c r="G11" s="62"/>
      <c r="H11" s="35"/>
    </row>
    <row r="12" spans="1:8" ht="24.75" customHeight="1">
      <c r="A12" s="227"/>
      <c r="B12" s="111">
        <v>6</v>
      </c>
      <c r="C12" s="211" t="s">
        <v>31</v>
      </c>
      <c r="D12" s="212"/>
      <c r="E12" s="33" t="s">
        <v>28</v>
      </c>
      <c r="F12" s="62"/>
      <c r="G12" s="62"/>
      <c r="H12" s="35"/>
    </row>
    <row r="13" spans="1:8" ht="13.5">
      <c r="A13" s="31"/>
      <c r="B13" s="31"/>
      <c r="C13" s="210"/>
      <c r="D13" s="210"/>
      <c r="E13" s="31"/>
      <c r="F13" s="31"/>
      <c r="G13" s="31"/>
      <c r="H13" s="31"/>
    </row>
    <row r="14" spans="1:8" ht="24.75" customHeight="1">
      <c r="A14" s="220" t="s">
        <v>36</v>
      </c>
      <c r="B14" s="111">
        <v>1</v>
      </c>
      <c r="C14" s="233" t="s">
        <v>711</v>
      </c>
      <c r="D14" s="212"/>
      <c r="E14" s="33" t="s">
        <v>32</v>
      </c>
      <c r="F14" s="62"/>
      <c r="G14" s="38"/>
      <c r="H14" s="35"/>
    </row>
    <row r="15" spans="1:8" ht="24.75" customHeight="1">
      <c r="A15" s="221"/>
      <c r="B15" s="111">
        <v>2</v>
      </c>
      <c r="C15" s="234" t="s">
        <v>712</v>
      </c>
      <c r="D15" s="235"/>
      <c r="E15" s="33" t="s">
        <v>33</v>
      </c>
      <c r="F15" s="38"/>
      <c r="G15" s="62"/>
      <c r="H15" s="35"/>
    </row>
    <row r="16" spans="1:8" ht="31.5" customHeight="1">
      <c r="A16" s="221"/>
      <c r="B16" s="111">
        <v>3</v>
      </c>
      <c r="C16" s="236" t="s">
        <v>713</v>
      </c>
      <c r="D16" s="224"/>
      <c r="E16" s="33" t="s">
        <v>33</v>
      </c>
      <c r="F16" s="38"/>
      <c r="G16" s="62"/>
      <c r="H16" s="35"/>
    </row>
    <row r="17" spans="1:8" ht="24.75" customHeight="1">
      <c r="A17" s="221"/>
      <c r="B17" s="111">
        <v>4</v>
      </c>
      <c r="C17" s="215" t="s">
        <v>714</v>
      </c>
      <c r="D17" s="216"/>
      <c r="E17" s="33" t="s">
        <v>28</v>
      </c>
      <c r="F17" s="62"/>
      <c r="G17" s="62"/>
      <c r="H17" s="35"/>
    </row>
    <row r="18" spans="1:8" ht="24.75" customHeight="1">
      <c r="A18" s="221"/>
      <c r="B18" s="228">
        <v>5</v>
      </c>
      <c r="C18" s="230" t="s">
        <v>682</v>
      </c>
      <c r="D18" s="96" t="s">
        <v>715</v>
      </c>
      <c r="E18" s="97" t="s">
        <v>32</v>
      </c>
      <c r="F18" s="98"/>
      <c r="G18" s="99"/>
      <c r="H18" s="100"/>
    </row>
    <row r="19" spans="1:8" ht="24.75" customHeight="1">
      <c r="A19" s="221"/>
      <c r="B19" s="229"/>
      <c r="C19" s="231"/>
      <c r="D19" s="96" t="s">
        <v>716</v>
      </c>
      <c r="E19" s="97" t="s">
        <v>33</v>
      </c>
      <c r="F19" s="99"/>
      <c r="G19" s="98"/>
      <c r="H19" s="100"/>
    </row>
    <row r="20" spans="1:8" ht="24.75" customHeight="1">
      <c r="A20" s="221"/>
      <c r="B20" s="112">
        <v>6</v>
      </c>
      <c r="C20" s="223" t="s">
        <v>34</v>
      </c>
      <c r="D20" s="224"/>
      <c r="E20" s="97" t="s">
        <v>28</v>
      </c>
      <c r="F20" s="98"/>
      <c r="G20" s="98"/>
      <c r="H20" s="100"/>
    </row>
    <row r="21" spans="1:8" ht="24.75" customHeight="1">
      <c r="A21" s="221"/>
      <c r="B21" s="112">
        <v>7</v>
      </c>
      <c r="C21" s="223" t="s">
        <v>717</v>
      </c>
      <c r="D21" s="224"/>
      <c r="E21" s="97"/>
      <c r="F21" s="98"/>
      <c r="G21" s="98"/>
      <c r="H21" s="100"/>
    </row>
    <row r="22" spans="1:8" ht="24.75" customHeight="1">
      <c r="A22" s="222"/>
      <c r="B22" s="112">
        <v>8</v>
      </c>
      <c r="C22" s="215" t="s">
        <v>718</v>
      </c>
      <c r="D22" s="216"/>
      <c r="E22" s="97"/>
      <c r="F22" s="98"/>
      <c r="G22" s="98"/>
      <c r="H22" s="101"/>
    </row>
    <row r="23" spans="1:8" ht="13.5">
      <c r="A23" s="31"/>
      <c r="B23" s="102"/>
      <c r="C23" s="102"/>
      <c r="D23" s="102"/>
      <c r="E23" s="102"/>
      <c r="F23" s="102"/>
      <c r="G23" s="102"/>
      <c r="H23" s="102"/>
    </row>
    <row r="24" spans="1:8" ht="24.75" customHeight="1">
      <c r="A24" s="220" t="s">
        <v>708</v>
      </c>
      <c r="B24" s="112">
        <v>9</v>
      </c>
      <c r="C24" s="232" t="s">
        <v>750</v>
      </c>
      <c r="D24" s="216"/>
      <c r="E24" s="97" t="s">
        <v>28</v>
      </c>
      <c r="F24" s="98"/>
      <c r="G24" s="98"/>
      <c r="H24" s="100"/>
    </row>
    <row r="25" spans="1:8" ht="24.75" customHeight="1">
      <c r="A25" s="221"/>
      <c r="B25" s="112">
        <v>10</v>
      </c>
      <c r="C25" s="215" t="s">
        <v>35</v>
      </c>
      <c r="D25" s="216"/>
      <c r="E25" s="97" t="s">
        <v>28</v>
      </c>
      <c r="F25" s="98"/>
      <c r="G25" s="98"/>
      <c r="H25" s="100"/>
    </row>
    <row r="26" spans="1:8" ht="24.75" customHeight="1">
      <c r="A26" s="222"/>
      <c r="B26" s="112">
        <v>11</v>
      </c>
      <c r="C26" s="215" t="s">
        <v>709</v>
      </c>
      <c r="D26" s="216"/>
      <c r="E26" s="97" t="s">
        <v>28</v>
      </c>
      <c r="F26" s="98"/>
      <c r="G26" s="98"/>
      <c r="H26" s="100"/>
    </row>
    <row r="27" spans="1:8" ht="13.5" customHeight="1">
      <c r="A27" s="217"/>
      <c r="B27" s="218"/>
      <c r="C27" s="218"/>
      <c r="D27" s="218"/>
      <c r="E27" s="218"/>
      <c r="F27" s="218"/>
      <c r="G27" s="218"/>
      <c r="H27" s="218"/>
    </row>
    <row r="28" spans="1:8" ht="15.75" customHeight="1">
      <c r="A28" s="219" t="s">
        <v>710</v>
      </c>
      <c r="B28" s="219"/>
      <c r="C28" s="219"/>
      <c r="D28" s="219"/>
      <c r="E28" s="219"/>
      <c r="F28" s="219"/>
      <c r="G28" s="219"/>
      <c r="H28" s="219"/>
    </row>
  </sheetData>
  <sheetProtection password="CCC7" sheet="1" formatCells="0" selectLockedCells="1"/>
  <mergeCells count="34">
    <mergeCell ref="A1:H1"/>
    <mergeCell ref="A2:B2"/>
    <mergeCell ref="B5:B6"/>
    <mergeCell ref="C5:D6"/>
    <mergeCell ref="E5:E6"/>
    <mergeCell ref="H5:H6"/>
    <mergeCell ref="C2:F2"/>
    <mergeCell ref="A3:H3"/>
    <mergeCell ref="A4:H4"/>
    <mergeCell ref="F5:G5"/>
    <mergeCell ref="A7:A12"/>
    <mergeCell ref="A24:A26"/>
    <mergeCell ref="B18:B19"/>
    <mergeCell ref="C18:C19"/>
    <mergeCell ref="C21:D21"/>
    <mergeCell ref="C22:D22"/>
    <mergeCell ref="C24:D24"/>
    <mergeCell ref="C14:D14"/>
    <mergeCell ref="C15:D15"/>
    <mergeCell ref="C16:D16"/>
    <mergeCell ref="C17:D17"/>
    <mergeCell ref="A27:H27"/>
    <mergeCell ref="C25:D25"/>
    <mergeCell ref="C26:D26"/>
    <mergeCell ref="A28:H28"/>
    <mergeCell ref="A14:A22"/>
    <mergeCell ref="C20:D20"/>
    <mergeCell ref="C13:D13"/>
    <mergeCell ref="C7:D7"/>
    <mergeCell ref="C8:D8"/>
    <mergeCell ref="C9:D9"/>
    <mergeCell ref="C10:D10"/>
    <mergeCell ref="C11:D11"/>
    <mergeCell ref="C12:D12"/>
  </mergeCells>
  <dataValidations count="1">
    <dataValidation type="list" allowBlank="1" showInputMessage="1" showErrorMessage="1" sqref="F7:G12 F14 G15:G17 F17:F18 G19:G22 F20:F22 F24:G26">
      <formula1>"✔"</formula1>
    </dataValidation>
  </dataValidations>
  <printOptions/>
  <pageMargins left="0.7086614173228347" right="0.5118110236220472" top="0.7480314960629921" bottom="0.7480314960629921" header="0.31496062992125984" footer="0.31496062992125984"/>
  <pageSetup horizontalDpi="600" verticalDpi="600" orientation="portrait" paperSize="9" scale="9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44"/>
  <sheetViews>
    <sheetView zoomScaleSheetLayoutView="90" zoomScalePageLayoutView="80" workbookViewId="0" topLeftCell="A1">
      <selection activeCell="I4" sqref="I4"/>
    </sheetView>
  </sheetViews>
  <sheetFormatPr defaultColWidth="9.140625" defaultRowHeight="15"/>
  <cols>
    <col min="1" max="1" width="3.00390625" style="30" customWidth="1"/>
    <col min="2" max="2" width="18.00390625" style="30" customWidth="1"/>
    <col min="3" max="3" width="3.00390625" style="30" customWidth="1"/>
    <col min="4" max="4" width="28.421875" style="30" customWidth="1"/>
    <col min="5" max="5" width="5.00390625" style="30" customWidth="1"/>
    <col min="6" max="6" width="8.7109375" style="30" customWidth="1"/>
    <col min="7" max="7" width="5.00390625" style="30" customWidth="1"/>
    <col min="8" max="8" width="28.57421875" style="30" customWidth="1"/>
    <col min="9" max="9" width="3.57421875" style="30" bestFit="1" customWidth="1"/>
    <col min="10" max="10" width="5.57421875" style="30" bestFit="1" customWidth="1"/>
    <col min="11" max="11" width="3.57421875" style="30" bestFit="1" customWidth="1"/>
    <col min="12" max="12" width="5.57421875" style="30" bestFit="1" customWidth="1"/>
    <col min="13" max="16384" width="9.00390625" style="30" customWidth="1"/>
  </cols>
  <sheetData>
    <row r="1" spans="1:12" ht="22.5" customHeight="1">
      <c r="A1" s="296" t="s">
        <v>20</v>
      </c>
      <c r="B1" s="296"/>
      <c r="C1" s="296"/>
      <c r="D1" s="296"/>
      <c r="E1" s="296"/>
      <c r="F1" s="296"/>
      <c r="G1" s="296"/>
      <c r="H1" s="296"/>
      <c r="I1" s="296"/>
      <c r="J1" s="296"/>
      <c r="K1" s="296"/>
      <c r="L1" s="296"/>
    </row>
    <row r="2" spans="1:12" ht="22.5" customHeight="1">
      <c r="A2" s="280" t="s">
        <v>0</v>
      </c>
      <c r="B2" s="278"/>
      <c r="C2" s="278"/>
      <c r="D2" s="278"/>
      <c r="E2" s="278"/>
      <c r="F2" s="278"/>
      <c r="G2" s="278"/>
      <c r="H2" s="278"/>
      <c r="I2" s="278"/>
      <c r="J2" s="278"/>
      <c r="K2" s="278"/>
      <c r="L2" s="278"/>
    </row>
    <row r="3" spans="1:12" ht="54" customHeight="1" thickBot="1">
      <c r="A3" s="297" t="s">
        <v>767</v>
      </c>
      <c r="B3" s="297"/>
      <c r="C3" s="297"/>
      <c r="D3" s="297"/>
      <c r="E3" s="297"/>
      <c r="F3" s="297"/>
      <c r="G3" s="297"/>
      <c r="H3" s="297"/>
      <c r="I3" s="297"/>
      <c r="J3" s="297"/>
      <c r="K3" s="297"/>
      <c r="L3" s="297"/>
    </row>
    <row r="4" spans="1:12" ht="20.25" customHeight="1">
      <c r="A4" s="261"/>
      <c r="B4" s="249"/>
      <c r="C4" s="249"/>
      <c r="D4" s="249"/>
      <c r="E4" s="249"/>
      <c r="F4" s="249"/>
      <c r="G4" s="262"/>
      <c r="H4" s="270" t="s">
        <v>768</v>
      </c>
      <c r="I4" s="205" t="s">
        <v>62</v>
      </c>
      <c r="J4" s="200" t="s">
        <v>769</v>
      </c>
      <c r="K4" s="200"/>
      <c r="L4" s="201"/>
    </row>
    <row r="5" spans="1:12" ht="20.25" customHeight="1">
      <c r="A5" s="261"/>
      <c r="B5" s="249"/>
      <c r="C5" s="249"/>
      <c r="D5" s="249"/>
      <c r="E5" s="249"/>
      <c r="F5" s="249"/>
      <c r="G5" s="262"/>
      <c r="H5" s="271"/>
      <c r="I5" s="206" t="s">
        <v>62</v>
      </c>
      <c r="J5" s="202" t="s">
        <v>770</v>
      </c>
      <c r="K5" s="202"/>
      <c r="L5" s="203"/>
    </row>
    <row r="6" spans="1:12" ht="20.25" customHeight="1">
      <c r="A6" s="277" t="s">
        <v>1</v>
      </c>
      <c r="B6" s="278"/>
      <c r="C6" s="278"/>
      <c r="D6" s="278"/>
      <c r="E6" s="278"/>
      <c r="F6" s="278"/>
      <c r="G6" s="279"/>
      <c r="H6" s="271"/>
      <c r="I6" s="206" t="s">
        <v>771</v>
      </c>
      <c r="J6" s="207" t="s">
        <v>772</v>
      </c>
      <c r="K6" s="207"/>
      <c r="L6" s="208"/>
    </row>
    <row r="7" spans="1:12" ht="20.25" customHeight="1" thickBot="1">
      <c r="A7" s="280" t="s">
        <v>719</v>
      </c>
      <c r="B7" s="278"/>
      <c r="C7" s="278"/>
      <c r="D7" s="278"/>
      <c r="E7" s="278"/>
      <c r="F7" s="278"/>
      <c r="G7" s="279"/>
      <c r="H7" s="209" t="s">
        <v>773</v>
      </c>
      <c r="I7" s="307"/>
      <c r="J7" s="307"/>
      <c r="K7" s="307"/>
      <c r="L7" s="308"/>
    </row>
    <row r="8" spans="1:12" ht="18" customHeight="1">
      <c r="A8" s="364" t="s">
        <v>2</v>
      </c>
      <c r="B8" s="365"/>
      <c r="C8" s="309"/>
      <c r="D8" s="310"/>
      <c r="E8" s="310"/>
      <c r="F8" s="310"/>
      <c r="G8" s="310"/>
      <c r="H8" s="311"/>
      <c r="I8" s="298" t="s">
        <v>6</v>
      </c>
      <c r="J8" s="299"/>
      <c r="K8" s="299"/>
      <c r="L8" s="300"/>
    </row>
    <row r="9" spans="1:12" ht="36" customHeight="1">
      <c r="A9" s="366" t="s">
        <v>3</v>
      </c>
      <c r="B9" s="367"/>
      <c r="C9" s="312"/>
      <c r="D9" s="313"/>
      <c r="E9" s="313"/>
      <c r="F9" s="313"/>
      <c r="G9" s="313"/>
      <c r="H9" s="314"/>
      <c r="I9" s="315"/>
      <c r="J9" s="253"/>
      <c r="K9" s="253"/>
      <c r="L9" s="254"/>
    </row>
    <row r="10" spans="1:12" ht="18" customHeight="1">
      <c r="A10" s="368" t="s">
        <v>4</v>
      </c>
      <c r="B10" s="369"/>
      <c r="C10" s="301"/>
      <c r="D10" s="302"/>
      <c r="E10" s="305" t="s">
        <v>2</v>
      </c>
      <c r="F10" s="306"/>
      <c r="G10" s="320"/>
      <c r="H10" s="321"/>
      <c r="I10" s="316"/>
      <c r="J10" s="256"/>
      <c r="K10" s="256"/>
      <c r="L10" s="257"/>
    </row>
    <row r="11" spans="1:12" ht="36" customHeight="1">
      <c r="A11" s="370"/>
      <c r="B11" s="369"/>
      <c r="C11" s="303"/>
      <c r="D11" s="304"/>
      <c r="E11" s="287" t="s">
        <v>5</v>
      </c>
      <c r="F11" s="288"/>
      <c r="G11" s="329"/>
      <c r="H11" s="330"/>
      <c r="I11" s="317"/>
      <c r="J11" s="318"/>
      <c r="K11" s="318"/>
      <c r="L11" s="319"/>
    </row>
    <row r="12" spans="1:12" ht="18" customHeight="1">
      <c r="A12" s="371" t="s">
        <v>778</v>
      </c>
      <c r="B12" s="369"/>
      <c r="C12" s="204" t="s">
        <v>7</v>
      </c>
      <c r="D12" s="343"/>
      <c r="E12" s="343"/>
      <c r="F12" s="343"/>
      <c r="G12" s="343"/>
      <c r="H12" s="343"/>
      <c r="I12" s="343"/>
      <c r="J12" s="343"/>
      <c r="K12" s="343"/>
      <c r="L12" s="344"/>
    </row>
    <row r="13" spans="1:12" ht="36" customHeight="1">
      <c r="A13" s="370"/>
      <c r="B13" s="369"/>
      <c r="C13" s="340"/>
      <c r="D13" s="341"/>
      <c r="E13" s="341"/>
      <c r="F13" s="341"/>
      <c r="G13" s="341"/>
      <c r="H13" s="341"/>
      <c r="I13" s="341"/>
      <c r="J13" s="341"/>
      <c r="K13" s="341"/>
      <c r="L13" s="342"/>
    </row>
    <row r="14" spans="1:12" ht="20.25" customHeight="1">
      <c r="A14" s="368" t="s">
        <v>8</v>
      </c>
      <c r="B14" s="369"/>
      <c r="C14" s="281"/>
      <c r="D14" s="282"/>
      <c r="E14" s="292"/>
      <c r="F14" s="285" t="s">
        <v>720</v>
      </c>
      <c r="G14" s="286"/>
      <c r="H14" s="281"/>
      <c r="I14" s="282"/>
      <c r="J14" s="282"/>
      <c r="K14" s="282"/>
      <c r="L14" s="283"/>
    </row>
    <row r="15" spans="1:12" ht="20.25" customHeight="1" thickBot="1">
      <c r="A15" s="372" t="s">
        <v>775</v>
      </c>
      <c r="B15" s="373"/>
      <c r="C15" s="326"/>
      <c r="D15" s="327"/>
      <c r="E15" s="327"/>
      <c r="F15" s="327"/>
      <c r="G15" s="327"/>
      <c r="H15" s="327"/>
      <c r="I15" s="327"/>
      <c r="J15" s="327"/>
      <c r="K15" s="327"/>
      <c r="L15" s="328"/>
    </row>
    <row r="16" spans="1:12" ht="13.5">
      <c r="A16" s="275"/>
      <c r="B16" s="276"/>
      <c r="C16" s="276"/>
      <c r="D16" s="276"/>
      <c r="E16" s="276"/>
      <c r="F16" s="276"/>
      <c r="G16" s="276"/>
      <c r="H16" s="276"/>
      <c r="I16" s="276"/>
      <c r="J16" s="276"/>
      <c r="K16" s="276"/>
      <c r="L16" s="276"/>
    </row>
    <row r="17" spans="1:12" ht="18" thickBot="1">
      <c r="A17" s="277" t="s">
        <v>9</v>
      </c>
      <c r="B17" s="278"/>
      <c r="C17" s="278"/>
      <c r="D17" s="278"/>
      <c r="E17" s="278"/>
      <c r="F17" s="278"/>
      <c r="G17" s="278"/>
      <c r="H17" s="278"/>
      <c r="I17" s="278"/>
      <c r="J17" s="278"/>
      <c r="K17" s="278"/>
      <c r="L17" s="278"/>
    </row>
    <row r="18" spans="1:12" ht="18" customHeight="1">
      <c r="A18" s="284" t="s">
        <v>762</v>
      </c>
      <c r="B18" s="284"/>
      <c r="C18" s="284"/>
      <c r="D18" s="284"/>
      <c r="E18" s="284"/>
      <c r="F18" s="284"/>
      <c r="G18" s="284"/>
      <c r="H18" s="251"/>
      <c r="I18" s="289" t="s">
        <v>10</v>
      </c>
      <c r="J18" s="290"/>
      <c r="K18" s="290"/>
      <c r="L18" s="291"/>
    </row>
    <row r="19" spans="1:12" ht="45" customHeight="1">
      <c r="A19" s="284"/>
      <c r="B19" s="284"/>
      <c r="C19" s="284"/>
      <c r="D19" s="284"/>
      <c r="E19" s="284"/>
      <c r="F19" s="284"/>
      <c r="G19" s="284"/>
      <c r="H19" s="251"/>
      <c r="I19" s="252"/>
      <c r="J19" s="253"/>
      <c r="K19" s="253"/>
      <c r="L19" s="254"/>
    </row>
    <row r="20" spans="1:12" ht="13.5" customHeight="1" thickBot="1">
      <c r="A20" s="272"/>
      <c r="B20" s="273"/>
      <c r="C20" s="273"/>
      <c r="D20" s="273"/>
      <c r="E20" s="273"/>
      <c r="F20" s="273"/>
      <c r="G20" s="273"/>
      <c r="H20" s="274"/>
      <c r="I20" s="255"/>
      <c r="J20" s="256"/>
      <c r="K20" s="256"/>
      <c r="L20" s="257"/>
    </row>
    <row r="21" spans="1:12" ht="36" customHeight="1" thickBot="1">
      <c r="A21" s="293" t="s">
        <v>763</v>
      </c>
      <c r="B21" s="294"/>
      <c r="C21" s="294"/>
      <c r="D21" s="294"/>
      <c r="E21" s="294"/>
      <c r="F21" s="294"/>
      <c r="G21" s="294"/>
      <c r="H21" s="295"/>
      <c r="I21" s="258"/>
      <c r="J21" s="259"/>
      <c r="K21" s="259"/>
      <c r="L21" s="260"/>
    </row>
    <row r="22" spans="1:12" ht="13.5">
      <c r="A22" s="275"/>
      <c r="B22" s="276"/>
      <c r="C22" s="276"/>
      <c r="D22" s="276"/>
      <c r="E22" s="276"/>
      <c r="F22" s="276"/>
      <c r="G22" s="276"/>
      <c r="H22" s="276"/>
      <c r="I22" s="276"/>
      <c r="J22" s="276"/>
      <c r="K22" s="276"/>
      <c r="L22" s="276"/>
    </row>
    <row r="23" spans="1:12" ht="18" customHeight="1">
      <c r="A23" s="277" t="s">
        <v>17</v>
      </c>
      <c r="B23" s="278"/>
      <c r="C23" s="278"/>
      <c r="D23" s="278"/>
      <c r="E23" s="278"/>
      <c r="F23" s="278"/>
      <c r="G23" s="278"/>
      <c r="H23" s="278"/>
      <c r="I23" s="278"/>
      <c r="J23" s="278"/>
      <c r="K23" s="278"/>
      <c r="L23" s="278"/>
    </row>
    <row r="24" spans="1:12" ht="18" customHeight="1">
      <c r="A24" s="268" t="s">
        <v>721</v>
      </c>
      <c r="B24" s="268"/>
      <c r="C24" s="268"/>
      <c r="D24" s="268"/>
      <c r="E24" s="268"/>
      <c r="F24" s="268"/>
      <c r="G24" s="268"/>
      <c r="H24" s="268"/>
      <c r="I24" s="268"/>
      <c r="J24" s="269"/>
      <c r="K24" s="269"/>
      <c r="L24" s="269"/>
    </row>
    <row r="25" spans="1:12" ht="31.5" customHeight="1" thickBot="1">
      <c r="A25" s="251" t="s">
        <v>764</v>
      </c>
      <c r="B25" s="251"/>
      <c r="C25" s="251"/>
      <c r="D25" s="251"/>
      <c r="E25" s="251"/>
      <c r="F25" s="251"/>
      <c r="G25" s="251"/>
      <c r="H25" s="251"/>
      <c r="I25" s="251"/>
      <c r="J25" s="251"/>
      <c r="K25" s="251"/>
      <c r="L25" s="251"/>
    </row>
    <row r="26" spans="1:12" ht="54" customHeight="1">
      <c r="A26" s="263" t="s">
        <v>765</v>
      </c>
      <c r="B26" s="264"/>
      <c r="C26" s="264"/>
      <c r="D26" s="264"/>
      <c r="E26" s="264"/>
      <c r="F26" s="264"/>
      <c r="G26" s="264"/>
      <c r="H26" s="264"/>
      <c r="I26" s="264"/>
      <c r="J26" s="264"/>
      <c r="K26" s="264"/>
      <c r="L26" s="265"/>
    </row>
    <row r="27" spans="1:12" ht="18" customHeight="1">
      <c r="A27" s="266" t="s">
        <v>11</v>
      </c>
      <c r="B27" s="267"/>
      <c r="C27" s="345"/>
      <c r="D27" s="346"/>
      <c r="E27" s="346"/>
      <c r="F27" s="346"/>
      <c r="G27" s="346"/>
      <c r="H27" s="347"/>
      <c r="I27" s="351" t="s">
        <v>723</v>
      </c>
      <c r="J27" s="352"/>
      <c r="K27" s="352"/>
      <c r="L27" s="353"/>
    </row>
    <row r="28" spans="1:12" ht="36" customHeight="1">
      <c r="A28" s="374" t="s">
        <v>722</v>
      </c>
      <c r="B28" s="367"/>
      <c r="C28" s="348"/>
      <c r="D28" s="349"/>
      <c r="E28" s="349"/>
      <c r="F28" s="349"/>
      <c r="G28" s="349"/>
      <c r="H28" s="350"/>
      <c r="I28" s="379"/>
      <c r="J28" s="380"/>
      <c r="K28" s="380"/>
      <c r="L28" s="381"/>
    </row>
    <row r="29" spans="1:12" ht="18" customHeight="1">
      <c r="A29" s="375" t="s">
        <v>12</v>
      </c>
      <c r="B29" s="376"/>
      <c r="C29" s="301"/>
      <c r="D29" s="302"/>
      <c r="E29" s="305" t="s">
        <v>2</v>
      </c>
      <c r="F29" s="306"/>
      <c r="G29" s="320"/>
      <c r="H29" s="321"/>
      <c r="I29" s="382"/>
      <c r="J29" s="383"/>
      <c r="K29" s="383"/>
      <c r="L29" s="384"/>
    </row>
    <row r="30" spans="1:12" ht="36" customHeight="1">
      <c r="A30" s="377"/>
      <c r="B30" s="378"/>
      <c r="C30" s="303"/>
      <c r="D30" s="304"/>
      <c r="E30" s="287" t="s">
        <v>667</v>
      </c>
      <c r="F30" s="288"/>
      <c r="G30" s="324"/>
      <c r="H30" s="325"/>
      <c r="I30" s="385"/>
      <c r="J30" s="386"/>
      <c r="K30" s="386"/>
      <c r="L30" s="387"/>
    </row>
    <row r="31" spans="1:12" ht="18" customHeight="1">
      <c r="A31" s="375" t="s">
        <v>13</v>
      </c>
      <c r="B31" s="376"/>
      <c r="C31" s="204" t="s">
        <v>7</v>
      </c>
      <c r="D31" s="343"/>
      <c r="E31" s="343"/>
      <c r="F31" s="343"/>
      <c r="G31" s="343"/>
      <c r="H31" s="343"/>
      <c r="I31" s="343"/>
      <c r="J31" s="343"/>
      <c r="K31" s="343"/>
      <c r="L31" s="344"/>
    </row>
    <row r="32" spans="1:12" ht="36" customHeight="1">
      <c r="A32" s="377"/>
      <c r="B32" s="378"/>
      <c r="C32" s="303"/>
      <c r="D32" s="322"/>
      <c r="E32" s="322"/>
      <c r="F32" s="322"/>
      <c r="G32" s="322"/>
      <c r="H32" s="322"/>
      <c r="I32" s="322"/>
      <c r="J32" s="322"/>
      <c r="K32" s="322"/>
      <c r="L32" s="323"/>
    </row>
    <row r="33" spans="1:12" ht="20.25" customHeight="1">
      <c r="A33" s="368" t="s">
        <v>8</v>
      </c>
      <c r="B33" s="369"/>
      <c r="C33" s="281"/>
      <c r="D33" s="282"/>
      <c r="E33" s="292"/>
      <c r="F33" s="285" t="s">
        <v>720</v>
      </c>
      <c r="G33" s="286"/>
      <c r="H33" s="281"/>
      <c r="I33" s="282"/>
      <c r="J33" s="282"/>
      <c r="K33" s="282"/>
      <c r="L33" s="283"/>
    </row>
    <row r="34" spans="1:12" ht="20.25" customHeight="1" thickBot="1">
      <c r="A34" s="372" t="s">
        <v>776</v>
      </c>
      <c r="B34" s="373"/>
      <c r="C34" s="331"/>
      <c r="D34" s="327"/>
      <c r="E34" s="327"/>
      <c r="F34" s="327"/>
      <c r="G34" s="327"/>
      <c r="H34" s="327"/>
      <c r="I34" s="327"/>
      <c r="J34" s="327"/>
      <c r="K34" s="327"/>
      <c r="L34" s="328"/>
    </row>
    <row r="35" spans="1:12" ht="13.5">
      <c r="A35" s="275"/>
      <c r="B35" s="276"/>
      <c r="C35" s="276"/>
      <c r="D35" s="276"/>
      <c r="E35" s="276"/>
      <c r="F35" s="276"/>
      <c r="G35" s="276"/>
      <c r="H35" s="276"/>
      <c r="I35" s="276"/>
      <c r="J35" s="276"/>
      <c r="K35" s="276"/>
      <c r="L35" s="276"/>
    </row>
    <row r="36" spans="1:12" ht="18" customHeight="1">
      <c r="A36" s="277" t="s">
        <v>14</v>
      </c>
      <c r="B36" s="360"/>
      <c r="C36" s="360"/>
      <c r="D36" s="360"/>
      <c r="E36" s="360"/>
      <c r="F36" s="360"/>
      <c r="G36" s="360"/>
      <c r="H36" s="360"/>
      <c r="I36" s="360"/>
      <c r="J36" s="360"/>
      <c r="K36" s="360"/>
      <c r="L36" s="360"/>
    </row>
    <row r="37" spans="1:12" ht="18" customHeight="1" thickBot="1">
      <c r="A37" s="358" t="s">
        <v>766</v>
      </c>
      <c r="B37" s="359"/>
      <c r="C37" s="359"/>
      <c r="D37" s="359"/>
      <c r="E37" s="359"/>
      <c r="F37" s="359"/>
      <c r="G37" s="359"/>
      <c r="H37" s="359"/>
      <c r="I37" s="359"/>
      <c r="J37" s="359"/>
      <c r="K37" s="359"/>
      <c r="L37" s="359"/>
    </row>
    <row r="38" spans="1:12" ht="18" customHeight="1">
      <c r="A38" s="388" t="s">
        <v>16</v>
      </c>
      <c r="B38" s="389"/>
      <c r="C38" s="361"/>
      <c r="D38" s="362"/>
      <c r="E38" s="363"/>
      <c r="F38" s="332" t="s">
        <v>2</v>
      </c>
      <c r="G38" s="333"/>
      <c r="H38" s="337"/>
      <c r="I38" s="338"/>
      <c r="J38" s="338"/>
      <c r="K38" s="338"/>
      <c r="L38" s="339"/>
    </row>
    <row r="39" spans="1:12" ht="36" customHeight="1">
      <c r="A39" s="370"/>
      <c r="B39" s="369"/>
      <c r="C39" s="303"/>
      <c r="D39" s="322"/>
      <c r="E39" s="304"/>
      <c r="F39" s="287" t="s">
        <v>15</v>
      </c>
      <c r="G39" s="288"/>
      <c r="H39" s="334"/>
      <c r="I39" s="335"/>
      <c r="J39" s="335"/>
      <c r="K39" s="335"/>
      <c r="L39" s="336"/>
    </row>
    <row r="40" spans="1:12" ht="20.25" customHeight="1">
      <c r="A40" s="368" t="s">
        <v>8</v>
      </c>
      <c r="B40" s="369"/>
      <c r="C40" s="281"/>
      <c r="D40" s="282"/>
      <c r="E40" s="292"/>
      <c r="F40" s="285" t="s">
        <v>720</v>
      </c>
      <c r="G40" s="286"/>
      <c r="H40" s="281"/>
      <c r="I40" s="282"/>
      <c r="J40" s="282"/>
      <c r="K40" s="282"/>
      <c r="L40" s="283"/>
    </row>
    <row r="41" spans="1:12" ht="20.25" customHeight="1" thickBot="1">
      <c r="A41" s="372" t="s">
        <v>777</v>
      </c>
      <c r="B41" s="373"/>
      <c r="C41" s="331"/>
      <c r="D41" s="327"/>
      <c r="E41" s="327"/>
      <c r="F41" s="327"/>
      <c r="G41" s="327"/>
      <c r="H41" s="327"/>
      <c r="I41" s="327"/>
      <c r="J41" s="327"/>
      <c r="K41" s="327"/>
      <c r="L41" s="328"/>
    </row>
    <row r="42" spans="1:12" ht="13.5" customHeight="1">
      <c r="A42" s="275"/>
      <c r="B42" s="276"/>
      <c r="C42" s="276"/>
      <c r="D42" s="276"/>
      <c r="E42" s="276"/>
      <c r="F42" s="276"/>
      <c r="G42" s="276"/>
      <c r="H42" s="276"/>
      <c r="I42" s="276"/>
      <c r="J42" s="276"/>
      <c r="K42" s="276"/>
      <c r="L42" s="276"/>
    </row>
    <row r="43" spans="1:12" ht="18" customHeight="1">
      <c r="A43" s="392" t="s">
        <v>760</v>
      </c>
      <c r="B43" s="393"/>
      <c r="C43" s="394"/>
      <c r="D43" s="394"/>
      <c r="E43" s="394"/>
      <c r="F43" s="394"/>
      <c r="G43" s="394"/>
      <c r="H43" s="394"/>
      <c r="I43" s="394"/>
      <c r="J43" s="394"/>
      <c r="K43" s="394"/>
      <c r="L43" s="394"/>
    </row>
    <row r="44" spans="1:12" ht="36" customHeight="1">
      <c r="A44" s="390" t="s">
        <v>18</v>
      </c>
      <c r="B44" s="391"/>
      <c r="C44" s="354"/>
      <c r="D44" s="355"/>
      <c r="E44" s="356"/>
      <c r="F44" s="285" t="s">
        <v>19</v>
      </c>
      <c r="G44" s="357"/>
      <c r="H44" s="354"/>
      <c r="I44" s="355"/>
      <c r="J44" s="355"/>
      <c r="K44" s="355"/>
      <c r="L44" s="356"/>
    </row>
  </sheetData>
  <sheetProtection password="CCC7" sheet="1" selectLockedCells="1"/>
  <mergeCells count="84">
    <mergeCell ref="A38:B39"/>
    <mergeCell ref="A40:B40"/>
    <mergeCell ref="A41:B41"/>
    <mergeCell ref="A44:B44"/>
    <mergeCell ref="A42:L42"/>
    <mergeCell ref="A43:L43"/>
    <mergeCell ref="F40:G40"/>
    <mergeCell ref="F39:G39"/>
    <mergeCell ref="A28:B28"/>
    <mergeCell ref="A29:B30"/>
    <mergeCell ref="A31:B32"/>
    <mergeCell ref="A33:B33"/>
    <mergeCell ref="A34:B34"/>
    <mergeCell ref="A35:L35"/>
    <mergeCell ref="C33:E33"/>
    <mergeCell ref="G29:H29"/>
    <mergeCell ref="D31:L31"/>
    <mergeCell ref="I28:L30"/>
    <mergeCell ref="A8:B8"/>
    <mergeCell ref="A9:B9"/>
    <mergeCell ref="A10:B11"/>
    <mergeCell ref="A12:B13"/>
    <mergeCell ref="A14:B14"/>
    <mergeCell ref="A15:B15"/>
    <mergeCell ref="C44:E44"/>
    <mergeCell ref="H40:L40"/>
    <mergeCell ref="E30:F30"/>
    <mergeCell ref="C29:D30"/>
    <mergeCell ref="H33:L33"/>
    <mergeCell ref="F44:G44"/>
    <mergeCell ref="C34:L34"/>
    <mergeCell ref="A37:L37"/>
    <mergeCell ref="H44:L44"/>
    <mergeCell ref="A36:L36"/>
    <mergeCell ref="C41:L41"/>
    <mergeCell ref="F38:G38"/>
    <mergeCell ref="H39:L39"/>
    <mergeCell ref="H38:L38"/>
    <mergeCell ref="C13:L13"/>
    <mergeCell ref="D12:L12"/>
    <mergeCell ref="C27:H27"/>
    <mergeCell ref="C28:H28"/>
    <mergeCell ref="I27:L27"/>
    <mergeCell ref="C38:E39"/>
    <mergeCell ref="A2:L2"/>
    <mergeCell ref="G10:H10"/>
    <mergeCell ref="E29:F29"/>
    <mergeCell ref="C40:E40"/>
    <mergeCell ref="C32:L32"/>
    <mergeCell ref="F33:G33"/>
    <mergeCell ref="G30:H30"/>
    <mergeCell ref="A22:L22"/>
    <mergeCell ref="A23:L23"/>
    <mergeCell ref="C15:L15"/>
    <mergeCell ref="A21:H21"/>
    <mergeCell ref="A1:L1"/>
    <mergeCell ref="A3:L3"/>
    <mergeCell ref="I8:L8"/>
    <mergeCell ref="C10:D11"/>
    <mergeCell ref="E10:F10"/>
    <mergeCell ref="I7:L7"/>
    <mergeCell ref="C8:H8"/>
    <mergeCell ref="C9:H9"/>
    <mergeCell ref="I9:L11"/>
    <mergeCell ref="A6:G6"/>
    <mergeCell ref="A7:G7"/>
    <mergeCell ref="H14:L14"/>
    <mergeCell ref="A18:H19"/>
    <mergeCell ref="F14:G14"/>
    <mergeCell ref="E11:F11"/>
    <mergeCell ref="I18:L18"/>
    <mergeCell ref="A17:L17"/>
    <mergeCell ref="C14:E14"/>
    <mergeCell ref="G11:H11"/>
    <mergeCell ref="A25:L25"/>
    <mergeCell ref="I19:L21"/>
    <mergeCell ref="A4:G4"/>
    <mergeCell ref="A5:G5"/>
    <mergeCell ref="A26:L26"/>
    <mergeCell ref="A27:B27"/>
    <mergeCell ref="A24:L24"/>
    <mergeCell ref="H4:H6"/>
    <mergeCell ref="A20:H20"/>
    <mergeCell ref="A16:L16"/>
  </mergeCells>
  <dataValidations count="2">
    <dataValidation allowBlank="1" showInputMessage="1" showErrorMessage="1" imeMode="fullKatakana" sqref="C8:H8 G10:H10 C27:H27 G29:H29 H38:L38"/>
    <dataValidation type="list" allowBlank="1" showInputMessage="1" showErrorMessage="1" sqref="I4:I6">
      <formula1>"□,■"</formula1>
    </dataValidation>
  </dataValidations>
  <printOptions/>
  <pageMargins left="0.5905511811023623" right="0.5905511811023623" top="0.5905511811023623" bottom="0.5905511811023623" header="0.31496062992125984" footer="0.31496062992125984"/>
  <pageSetup fitToHeight="1" fitToWidth="1" horizontalDpi="600" verticalDpi="600" orientation="portrait" paperSize="9" scale="76" r:id="rId1"/>
  <headerFooter>
    <oddHeader>&amp;R&amp;14申請書１</oddHeader>
  </headerFooter>
</worksheet>
</file>

<file path=xl/worksheets/sheet3.xml><?xml version="1.0" encoding="utf-8"?>
<worksheet xmlns="http://schemas.openxmlformats.org/spreadsheetml/2006/main" xmlns:r="http://schemas.openxmlformats.org/officeDocument/2006/relationships">
  <dimension ref="A1:M21"/>
  <sheetViews>
    <sheetView zoomScaleSheetLayoutView="100" workbookViewId="0" topLeftCell="A1">
      <selection activeCell="E5" sqref="E5:G5"/>
    </sheetView>
  </sheetViews>
  <sheetFormatPr defaultColWidth="9.140625" defaultRowHeight="15"/>
  <cols>
    <col min="1" max="1" width="3.7109375" style="30" customWidth="1"/>
    <col min="2" max="2" width="3.00390625" style="30" customWidth="1"/>
    <col min="3" max="3" width="6.00390625" style="30" customWidth="1"/>
    <col min="4" max="4" width="28.421875" style="30" customWidth="1"/>
    <col min="5" max="5" width="3.00390625" style="30" customWidth="1"/>
    <col min="6" max="6" width="12.7109375" style="30" customWidth="1"/>
    <col min="7" max="7" width="3.00390625" style="30" customWidth="1"/>
    <col min="8" max="8" width="7.421875" style="30" customWidth="1"/>
    <col min="9" max="9" width="6.7109375" style="30" customWidth="1"/>
    <col min="10" max="10" width="30.421875" style="30" customWidth="1"/>
    <col min="11" max="12" width="9.00390625" style="30" customWidth="1"/>
    <col min="13" max="13" width="9.00390625" style="30" hidden="1" customWidth="1"/>
    <col min="14" max="16384" width="9.00390625" style="30" customWidth="1"/>
  </cols>
  <sheetData>
    <row r="1" spans="1:10" ht="31.5" customHeight="1" thickBot="1">
      <c r="A1" s="445" t="s">
        <v>29</v>
      </c>
      <c r="B1" s="445"/>
      <c r="C1" s="445"/>
      <c r="D1" s="445"/>
      <c r="E1" s="445"/>
      <c r="F1" s="445"/>
      <c r="G1" s="445"/>
      <c r="H1" s="445"/>
      <c r="I1" s="445"/>
      <c r="J1" s="445"/>
    </row>
    <row r="2" spans="1:10" ht="31.5" customHeight="1" thickBot="1">
      <c r="A2" s="425" t="s">
        <v>21</v>
      </c>
      <c r="B2" s="426"/>
      <c r="C2" s="427"/>
      <c r="D2" s="448">
        <f>IF('申請書１'!C9="","",'申請書１'!C9)</f>
      </c>
      <c r="E2" s="449"/>
      <c r="F2" s="449"/>
      <c r="G2" s="449"/>
      <c r="H2" s="449"/>
      <c r="I2" s="450"/>
      <c r="J2" s="37"/>
    </row>
    <row r="3" spans="1:10" ht="27" customHeight="1">
      <c r="A3" s="401" t="s">
        <v>774</v>
      </c>
      <c r="B3" s="402"/>
      <c r="C3" s="402"/>
      <c r="D3" s="402"/>
      <c r="E3" s="402"/>
      <c r="F3" s="402"/>
      <c r="G3" s="402"/>
      <c r="H3" s="402"/>
      <c r="I3" s="402"/>
      <c r="J3" s="402"/>
    </row>
    <row r="4" spans="1:10" ht="27" customHeight="1" thickBot="1">
      <c r="A4" s="114"/>
      <c r="B4" s="446" t="s">
        <v>40</v>
      </c>
      <c r="C4" s="447"/>
      <c r="D4" s="242"/>
      <c r="E4" s="451" t="s">
        <v>41</v>
      </c>
      <c r="F4" s="452"/>
      <c r="G4" s="452"/>
      <c r="H4" s="452"/>
      <c r="I4" s="453"/>
      <c r="J4" s="113" t="s">
        <v>39</v>
      </c>
    </row>
    <row r="5" spans="1:13" ht="27" customHeight="1" thickBot="1">
      <c r="A5" s="113">
        <v>1</v>
      </c>
      <c r="B5" s="398" t="s">
        <v>42</v>
      </c>
      <c r="C5" s="399"/>
      <c r="D5" s="399"/>
      <c r="E5" s="440"/>
      <c r="F5" s="441"/>
      <c r="G5" s="442"/>
      <c r="H5" s="443">
        <f>IF(E5="","",E5)</f>
      </c>
      <c r="I5" s="444"/>
      <c r="J5" s="104" t="s">
        <v>43</v>
      </c>
      <c r="M5" s="40" t="s">
        <v>63</v>
      </c>
    </row>
    <row r="6" spans="1:13" ht="27" customHeight="1" thickBot="1">
      <c r="A6" s="113">
        <v>2</v>
      </c>
      <c r="B6" s="398" t="s">
        <v>44</v>
      </c>
      <c r="C6" s="399"/>
      <c r="D6" s="399"/>
      <c r="E6" s="405"/>
      <c r="F6" s="406"/>
      <c r="G6" s="406"/>
      <c r="H6" s="407"/>
      <c r="I6" s="41" t="s">
        <v>45</v>
      </c>
      <c r="J6" s="104"/>
      <c r="M6" s="40" t="s">
        <v>64</v>
      </c>
    </row>
    <row r="7" spans="1:13" ht="27" customHeight="1" thickBot="1">
      <c r="A7" s="225">
        <v>3</v>
      </c>
      <c r="B7" s="434" t="s">
        <v>729</v>
      </c>
      <c r="C7" s="435"/>
      <c r="D7" s="436"/>
      <c r="E7" s="88" t="s">
        <v>62</v>
      </c>
      <c r="F7" s="103" t="s">
        <v>683</v>
      </c>
      <c r="G7" s="89" t="s">
        <v>62</v>
      </c>
      <c r="H7" s="430" t="s">
        <v>684</v>
      </c>
      <c r="I7" s="431"/>
      <c r="J7" s="108" t="s">
        <v>733</v>
      </c>
      <c r="M7" s="40"/>
    </row>
    <row r="8" spans="1:13" ht="27" customHeight="1" thickBot="1">
      <c r="A8" s="227"/>
      <c r="B8" s="105"/>
      <c r="C8" s="428" t="s">
        <v>685</v>
      </c>
      <c r="D8" s="429"/>
      <c r="E8" s="106"/>
      <c r="F8" s="107"/>
      <c r="G8" s="432"/>
      <c r="H8" s="433"/>
      <c r="I8" s="41" t="s">
        <v>45</v>
      </c>
      <c r="J8" s="109" t="s">
        <v>704</v>
      </c>
      <c r="M8" s="40"/>
    </row>
    <row r="9" spans="1:10" ht="27" customHeight="1" thickBot="1">
      <c r="A9" s="113">
        <v>4</v>
      </c>
      <c r="B9" s="398" t="s">
        <v>730</v>
      </c>
      <c r="C9" s="399"/>
      <c r="D9" s="400"/>
      <c r="E9" s="408"/>
      <c r="F9" s="409"/>
      <c r="G9" s="409"/>
      <c r="H9" s="410"/>
      <c r="I9" s="39" t="s">
        <v>46</v>
      </c>
      <c r="J9" s="42" t="s">
        <v>734</v>
      </c>
    </row>
    <row r="10" spans="1:10" ht="27" customHeight="1">
      <c r="A10" s="225">
        <v>5</v>
      </c>
      <c r="B10" s="398" t="s">
        <v>47</v>
      </c>
      <c r="C10" s="399"/>
      <c r="D10" s="400"/>
      <c r="E10" s="405"/>
      <c r="F10" s="406"/>
      <c r="G10" s="406"/>
      <c r="H10" s="407"/>
      <c r="I10" s="39" t="s">
        <v>46</v>
      </c>
      <c r="J10" s="419" t="s">
        <v>735</v>
      </c>
    </row>
    <row r="11" spans="1:10" ht="27" customHeight="1" thickBot="1">
      <c r="A11" s="227"/>
      <c r="B11" s="398" t="s">
        <v>48</v>
      </c>
      <c r="C11" s="399"/>
      <c r="D11" s="400"/>
      <c r="E11" s="437"/>
      <c r="F11" s="438"/>
      <c r="G11" s="438"/>
      <c r="H11" s="439"/>
      <c r="I11" s="39" t="s">
        <v>46</v>
      </c>
      <c r="J11" s="420"/>
    </row>
    <row r="12" spans="1:10" ht="27" customHeight="1">
      <c r="A12" s="225">
        <v>6</v>
      </c>
      <c r="B12" s="398" t="s">
        <v>49</v>
      </c>
      <c r="C12" s="399"/>
      <c r="D12" s="400"/>
      <c r="E12" s="405"/>
      <c r="F12" s="406"/>
      <c r="G12" s="406"/>
      <c r="H12" s="407"/>
      <c r="I12" s="39" t="s">
        <v>46</v>
      </c>
      <c r="J12" s="420"/>
    </row>
    <row r="13" spans="1:10" ht="27" customHeight="1">
      <c r="A13" s="226"/>
      <c r="B13" s="398" t="s">
        <v>50</v>
      </c>
      <c r="C13" s="399"/>
      <c r="D13" s="400"/>
      <c r="E13" s="395"/>
      <c r="F13" s="396"/>
      <c r="G13" s="396"/>
      <c r="H13" s="397"/>
      <c r="I13" s="39" t="s">
        <v>46</v>
      </c>
      <c r="J13" s="420"/>
    </row>
    <row r="14" spans="1:10" ht="27" customHeight="1" thickBot="1">
      <c r="A14" s="227"/>
      <c r="B14" s="398" t="s">
        <v>51</v>
      </c>
      <c r="C14" s="399"/>
      <c r="D14" s="400"/>
      <c r="E14" s="437"/>
      <c r="F14" s="438"/>
      <c r="G14" s="438"/>
      <c r="H14" s="439"/>
      <c r="I14" s="39" t="s">
        <v>46</v>
      </c>
      <c r="J14" s="421"/>
    </row>
    <row r="15" spans="1:10" ht="27" customHeight="1" thickBot="1">
      <c r="A15" s="225">
        <v>7</v>
      </c>
      <c r="B15" s="417" t="s">
        <v>52</v>
      </c>
      <c r="C15" s="418"/>
      <c r="D15" s="34" t="s">
        <v>731</v>
      </c>
      <c r="E15" s="408"/>
      <c r="F15" s="409"/>
      <c r="G15" s="409"/>
      <c r="H15" s="410"/>
      <c r="I15" s="39" t="s">
        <v>46</v>
      </c>
      <c r="J15" s="42" t="s">
        <v>736</v>
      </c>
    </row>
    <row r="16" spans="1:10" ht="27" customHeight="1">
      <c r="A16" s="226"/>
      <c r="B16" s="411" t="s">
        <v>61</v>
      </c>
      <c r="C16" s="412"/>
      <c r="D16" s="34" t="s">
        <v>53</v>
      </c>
      <c r="E16" s="405"/>
      <c r="F16" s="406"/>
      <c r="G16" s="406"/>
      <c r="H16" s="407"/>
      <c r="I16" s="39" t="s">
        <v>46</v>
      </c>
      <c r="J16" s="34" t="s">
        <v>54</v>
      </c>
    </row>
    <row r="17" spans="1:10" ht="27" customHeight="1">
      <c r="A17" s="226"/>
      <c r="B17" s="413"/>
      <c r="C17" s="414"/>
      <c r="D17" s="34" t="s">
        <v>55</v>
      </c>
      <c r="E17" s="395"/>
      <c r="F17" s="396"/>
      <c r="G17" s="396"/>
      <c r="H17" s="397"/>
      <c r="I17" s="39" t="s">
        <v>46</v>
      </c>
      <c r="J17" s="34" t="s">
        <v>56</v>
      </c>
    </row>
    <row r="18" spans="1:10" ht="27" customHeight="1">
      <c r="A18" s="226"/>
      <c r="B18" s="413"/>
      <c r="C18" s="414"/>
      <c r="D18" s="34" t="s">
        <v>57</v>
      </c>
      <c r="E18" s="395"/>
      <c r="F18" s="396"/>
      <c r="G18" s="396"/>
      <c r="H18" s="397"/>
      <c r="I18" s="39" t="s">
        <v>46</v>
      </c>
      <c r="J18" s="34" t="s">
        <v>58</v>
      </c>
    </row>
    <row r="19" spans="1:10" ht="27" customHeight="1">
      <c r="A19" s="226"/>
      <c r="B19" s="413"/>
      <c r="C19" s="414"/>
      <c r="D19" s="34" t="s">
        <v>59</v>
      </c>
      <c r="E19" s="395"/>
      <c r="F19" s="396"/>
      <c r="G19" s="396"/>
      <c r="H19" s="397"/>
      <c r="I19" s="39" t="s">
        <v>46</v>
      </c>
      <c r="J19" s="34" t="s">
        <v>60</v>
      </c>
    </row>
    <row r="20" spans="1:10" ht="27" customHeight="1" thickBot="1">
      <c r="A20" s="227"/>
      <c r="B20" s="415"/>
      <c r="C20" s="416"/>
      <c r="D20" s="42" t="s">
        <v>732</v>
      </c>
      <c r="E20" s="422">
        <f>IF(COUNTA(E16:H19)=0,"",SUM(E16,E17,-(E18),E19))</f>
      </c>
      <c r="F20" s="423"/>
      <c r="G20" s="423"/>
      <c r="H20" s="424"/>
      <c r="I20" s="39" t="s">
        <v>46</v>
      </c>
      <c r="J20" s="34"/>
    </row>
    <row r="21" spans="1:10" ht="22.5" customHeight="1">
      <c r="A21" s="403"/>
      <c r="B21" s="404"/>
      <c r="C21" s="404"/>
      <c r="D21" s="404"/>
      <c r="E21" s="404"/>
      <c r="F21" s="404"/>
      <c r="G21" s="404"/>
      <c r="H21" s="404"/>
      <c r="I21" s="404"/>
      <c r="J21" s="404"/>
    </row>
  </sheetData>
  <sheetProtection password="CCC7" sheet="1" formatCells="0" selectLockedCells="1"/>
  <mergeCells count="41">
    <mergeCell ref="A1:J1"/>
    <mergeCell ref="B4:D4"/>
    <mergeCell ref="D2:I2"/>
    <mergeCell ref="E4:I4"/>
    <mergeCell ref="A10:A11"/>
    <mergeCell ref="E6:H6"/>
    <mergeCell ref="G8:H8"/>
    <mergeCell ref="B7:D7"/>
    <mergeCell ref="E14:H14"/>
    <mergeCell ref="B9:D9"/>
    <mergeCell ref="E5:G5"/>
    <mergeCell ref="B12:D12"/>
    <mergeCell ref="H5:I5"/>
    <mergeCell ref="E11:H11"/>
    <mergeCell ref="A2:C2"/>
    <mergeCell ref="B6:D6"/>
    <mergeCell ref="A7:A8"/>
    <mergeCell ref="E12:H12"/>
    <mergeCell ref="C8:D8"/>
    <mergeCell ref="E9:H9"/>
    <mergeCell ref="A12:A14"/>
    <mergeCell ref="H7:I7"/>
    <mergeCell ref="B13:D13"/>
    <mergeCell ref="E13:H13"/>
    <mergeCell ref="E10:H10"/>
    <mergeCell ref="B15:C15"/>
    <mergeCell ref="J10:J14"/>
    <mergeCell ref="B10:D10"/>
    <mergeCell ref="A15:A20"/>
    <mergeCell ref="E20:H20"/>
    <mergeCell ref="E17:H17"/>
    <mergeCell ref="E18:H18"/>
    <mergeCell ref="B11:D11"/>
    <mergeCell ref="E19:H19"/>
    <mergeCell ref="A3:J3"/>
    <mergeCell ref="B5:D5"/>
    <mergeCell ref="A21:J21"/>
    <mergeCell ref="B14:D14"/>
    <mergeCell ref="E16:H16"/>
    <mergeCell ref="E15:H15"/>
    <mergeCell ref="B16:C20"/>
  </mergeCells>
  <dataValidations count="1">
    <dataValidation type="list" allowBlank="1" showInputMessage="1" showErrorMessage="1" sqref="E7 G7">
      <formula1>チェック</formula1>
    </dataValidation>
  </dataValidations>
  <printOptions/>
  <pageMargins left="0.7086614173228347" right="0.7086614173228347" top="0.49270833333333336" bottom="0.5016666666666667" header="0.31496062992125984" footer="0.31496062992125984"/>
  <pageSetup horizontalDpi="600" verticalDpi="600" orientation="portrait" paperSize="9" scale="83" r:id="rId4"/>
  <headerFooter>
    <oddHeader>&amp;R&amp;14申請書２</oddHeader>
  </headerFooter>
  <drawing r:id="rId3"/>
  <legacyDrawing r:id="rId2"/>
</worksheet>
</file>

<file path=xl/worksheets/sheet4.xml><?xml version="1.0" encoding="utf-8"?>
<worksheet xmlns="http://schemas.openxmlformats.org/spreadsheetml/2006/main" xmlns:r="http://schemas.openxmlformats.org/officeDocument/2006/relationships">
  <dimension ref="A1:H185"/>
  <sheetViews>
    <sheetView zoomScaleSheetLayoutView="100" workbookViewId="0" topLeftCell="A1">
      <selection activeCell="D5" sqref="D5:H5"/>
    </sheetView>
  </sheetViews>
  <sheetFormatPr defaultColWidth="9.140625" defaultRowHeight="15"/>
  <cols>
    <col min="1" max="1" width="2.7109375" style="16" customWidth="1"/>
    <col min="2" max="2" width="26.7109375" style="16" customWidth="1"/>
    <col min="3" max="3" width="2.7109375" style="16" customWidth="1"/>
    <col min="4" max="5" width="13.28125" style="16" customWidth="1"/>
    <col min="6" max="6" width="2.7109375" style="16" customWidth="1"/>
    <col min="7" max="8" width="13.57421875" style="16" customWidth="1"/>
    <col min="9" max="11" width="9.00390625" style="16" customWidth="1"/>
    <col min="12" max="16384" width="9.00390625" style="16" customWidth="1"/>
  </cols>
  <sheetData>
    <row r="1" spans="1:8" ht="24.75" customHeight="1" thickBot="1">
      <c r="A1" s="76" t="s">
        <v>592</v>
      </c>
      <c r="B1" s="67"/>
      <c r="C1" s="67"/>
      <c r="D1" s="68" t="s">
        <v>600</v>
      </c>
      <c r="E1" s="67"/>
      <c r="F1" s="67"/>
      <c r="G1" s="67"/>
      <c r="H1" s="67"/>
    </row>
    <row r="2" spans="1:8" ht="27" customHeight="1" thickBot="1">
      <c r="A2" s="465" t="s">
        <v>608</v>
      </c>
      <c r="B2" s="466"/>
      <c r="C2" s="462">
        <f>IF('申請書１'!$C$9="","",'申請書１'!$C$9)</f>
      </c>
      <c r="D2" s="463"/>
      <c r="E2" s="463"/>
      <c r="F2" s="463"/>
      <c r="G2" s="463"/>
      <c r="H2" s="464"/>
    </row>
    <row r="3" spans="1:8" ht="19.5" customHeight="1" thickBot="1">
      <c r="A3" s="467" t="s">
        <v>739</v>
      </c>
      <c r="B3" s="467"/>
      <c r="C3" s="467"/>
      <c r="D3" s="467"/>
      <c r="E3" s="467"/>
      <c r="F3" s="467"/>
      <c r="G3" s="467"/>
      <c r="H3" s="467"/>
    </row>
    <row r="4" spans="1:8" ht="19.5" customHeight="1">
      <c r="A4" s="458" t="s">
        <v>74</v>
      </c>
      <c r="B4" s="459"/>
      <c r="C4" s="459"/>
      <c r="D4" s="460" t="s">
        <v>73</v>
      </c>
      <c r="E4" s="459"/>
      <c r="F4" s="459"/>
      <c r="G4" s="459"/>
      <c r="H4" s="461"/>
    </row>
    <row r="5" spans="1:8" ht="27" customHeight="1">
      <c r="A5" s="480"/>
      <c r="B5" s="481"/>
      <c r="C5" s="482"/>
      <c r="D5" s="483"/>
      <c r="E5" s="481"/>
      <c r="F5" s="481"/>
      <c r="G5" s="481"/>
      <c r="H5" s="484"/>
    </row>
    <row r="6" spans="1:8" ht="18.75" customHeight="1">
      <c r="A6" s="485" t="s">
        <v>703</v>
      </c>
      <c r="B6" s="486"/>
      <c r="C6" s="486"/>
      <c r="D6" s="486"/>
      <c r="E6" s="486"/>
      <c r="F6" s="486"/>
      <c r="G6" s="486"/>
      <c r="H6" s="487"/>
    </row>
    <row r="7" spans="1:8" ht="18.75" customHeight="1">
      <c r="A7" s="189" t="s">
        <v>62</v>
      </c>
      <c r="B7" s="137">
        <f ca="1">IF(ISERROR(MATCH(LEFT(D$5,4)&amp;10,'業種コード'!$K:$K,)),"",INDIRECT("業種コード!j"&amp;MATCH(LEFT(D$5,4)&amp;10,'業種コード'!$K:$K)))</f>
      </c>
      <c r="C7" s="190" t="s">
        <v>702</v>
      </c>
      <c r="D7" s="468">
        <f ca="1">IF(ISERROR(MATCH(LEFT(D$5,4)&amp;16,'業種コード'!$K:$K,)),"",INDIRECT("業種コード!j"&amp;MATCH(LEFT(D$5,4)&amp;16,'業種コード'!$K:$K)))</f>
      </c>
      <c r="E7" s="469"/>
      <c r="F7" s="190" t="s">
        <v>701</v>
      </c>
      <c r="G7" s="470">
        <f ca="1">IF(ISERROR(MATCH(LEFT(D$5,4)&amp;22,'業種コード'!$K:$K,)),"",INDIRECT("業種コード!j"&amp;MATCH(LEFT(D$5,4)&amp;22,'業種コード'!$K:$K)))</f>
      </c>
      <c r="H7" s="471">
        <f ca="1">IF(ISERROR(MATCH(LEFT(H$5,4)&amp;16,#REF!,)),"",INDIRECT("業種コード!j"&amp;MATCH(LEFT(H$5,4)&amp;16,#REF!)))</f>
      </c>
    </row>
    <row r="8" spans="1:8" ht="18.75" customHeight="1">
      <c r="A8" s="191" t="s">
        <v>700</v>
      </c>
      <c r="B8" s="135">
        <f ca="1">IF(ISERROR(MATCH(LEFT(D$5,4)&amp;11,'業種コード'!$K:$K,)),"",INDIRECT("業種コード!j"&amp;MATCH(LEFT(D$5,4)&amp;11,'業種コード'!$K:$K)))</f>
      </c>
      <c r="C8" s="192" t="s">
        <v>701</v>
      </c>
      <c r="D8" s="473">
        <f ca="1">IF(ISERROR(MATCH(LEFT(D$5,4)&amp;17,'業種コード'!$K:$K,)),"",INDIRECT("業種コード!j"&amp;MATCH(LEFT(D$5,4)&amp;17,'業種コード'!$K:$K)))</f>
      </c>
      <c r="E8" s="474"/>
      <c r="F8" s="192" t="s">
        <v>700</v>
      </c>
      <c r="G8" s="488">
        <f ca="1">IF(ISERROR(MATCH(LEFT(D$5,4)&amp;23,'業種コード'!$K:$K,)),"",INDIRECT("業種コード!j"&amp;MATCH(LEFT(D$5,4)&amp;23,'業種コード'!$K:$K)))</f>
      </c>
      <c r="H8" s="489">
        <f ca="1">IF(ISERROR(MATCH(LEFT(H$5,4)&amp;16,#REF!,)),"",INDIRECT("業種コード!j"&amp;MATCH(LEFT(H$5,4)&amp;16,#REF!)))</f>
      </c>
    </row>
    <row r="9" spans="1:8" ht="18.75" customHeight="1">
      <c r="A9" s="191" t="s">
        <v>700</v>
      </c>
      <c r="B9" s="135">
        <f ca="1">IF(ISERROR(MATCH(LEFT(D$5,4)&amp;12,'業種コード'!$K:$K,)),"",INDIRECT("業種コード!j"&amp;MATCH(LEFT(D$5,4)&amp;12,'業種コード'!$K:$K)))</f>
      </c>
      <c r="C9" s="192" t="s">
        <v>700</v>
      </c>
      <c r="D9" s="473">
        <f ca="1">IF(ISERROR(MATCH(LEFT(D$5,4)&amp;18,'業種コード'!$K:$K,)),"",INDIRECT("業種コード!j"&amp;MATCH(LEFT(D$5,4)&amp;18,'業種コード'!$K:$K)))</f>
      </c>
      <c r="E9" s="474"/>
      <c r="F9" s="192" t="s">
        <v>700</v>
      </c>
      <c r="G9" s="488">
        <f ca="1">IF(ISERROR(MATCH(LEFT(D$5,4)&amp;24,'業種コード'!$K:$K,)),"",INDIRECT("業種コード!j"&amp;MATCH(LEFT(D$5,4)&amp;24,'業種コード'!$K:$K)))</f>
      </c>
      <c r="H9" s="489">
        <f ca="1">IF(ISERROR(MATCH(LEFT(H$5,4)&amp;16,#REF!,)),"",INDIRECT("業種コード!j"&amp;MATCH(LEFT(H$5,4)&amp;16,#REF!)))</f>
      </c>
    </row>
    <row r="10" spans="1:8" ht="18.75" customHeight="1">
      <c r="A10" s="191" t="s">
        <v>700</v>
      </c>
      <c r="B10" s="135">
        <f ca="1">IF(ISERROR(MATCH(LEFT(D$5,4)&amp;13,'業種コード'!$K:$K,)),"",INDIRECT("業種コード!j"&amp;MATCH(LEFT(D$5,4)&amp;13,'業種コード'!$K:$K)))</f>
      </c>
      <c r="C10" s="192" t="s">
        <v>700</v>
      </c>
      <c r="D10" s="473">
        <f ca="1">IF(ISERROR(MATCH(LEFT(D$5,4)&amp;19,'業種コード'!$K:$K,)),"",INDIRECT("業種コード!j"&amp;MATCH(LEFT(D$5,4)&amp;19,'業種コード'!$K:$K)))</f>
      </c>
      <c r="E10" s="474"/>
      <c r="F10" s="192" t="s">
        <v>700</v>
      </c>
      <c r="G10" s="488">
        <f ca="1">IF(ISERROR(MATCH(LEFT(D$5,4)&amp;25,'業種コード'!$K:$K,)),"",INDIRECT("業種コード!j"&amp;MATCH(LEFT(D$5,4)&amp;25,'業種コード'!$K:$K)))</f>
      </c>
      <c r="H10" s="489">
        <f ca="1">IF(ISERROR(MATCH(LEFT(H$5,4)&amp;16,#REF!,)),"",INDIRECT("業種コード!j"&amp;MATCH(LEFT(H$5,4)&amp;16,#REF!)))</f>
      </c>
    </row>
    <row r="11" spans="1:8" ht="18.75" customHeight="1">
      <c r="A11" s="191" t="s">
        <v>700</v>
      </c>
      <c r="B11" s="135">
        <f ca="1">IF(ISERROR(MATCH(LEFT(D$5,4)&amp;14,'業種コード'!$K:$K,)),"",INDIRECT("業種コード!j"&amp;MATCH(LEFT(D$5,4)&amp;14,'業種コード'!$K:$K)))</f>
      </c>
      <c r="C11" s="192" t="s">
        <v>701</v>
      </c>
      <c r="D11" s="473">
        <f ca="1">IF(ISERROR(MATCH(LEFT(D$5,4)&amp;20,'業種コード'!$K:$K,)),"",INDIRECT("業種コード!j"&amp;MATCH(LEFT(D$5,4)&amp;20,'業種コード'!$K:$K)))</f>
      </c>
      <c r="E11" s="474"/>
      <c r="F11" s="192" t="s">
        <v>700</v>
      </c>
      <c r="G11" s="488">
        <f ca="1">IF(ISERROR(MATCH(LEFT(D$5,4)&amp;25,'業種コード'!$K:$K,)),"",INDIRECT("業種コード!j"&amp;MATCH(LEFT(D$5,4)&amp;25,'業種コード'!$K:$K)))</f>
      </c>
      <c r="H11" s="489">
        <f ca="1">IF(ISERROR(MATCH(LEFT(H$5,4)&amp;16,#REF!,)),"",INDIRECT("業種コード!j"&amp;MATCH(LEFT(H$5,4)&amp;16,#REF!)))</f>
      </c>
    </row>
    <row r="12" spans="1:8" ht="18.75" customHeight="1" thickBot="1">
      <c r="A12" s="193" t="s">
        <v>701</v>
      </c>
      <c r="B12" s="136">
        <f ca="1">IF(ISERROR(MATCH(LEFT(D$5,4)&amp;15,'業種コード'!$K:$K,)),"",INDIRECT("業種コード!j"&amp;MATCH(LEFT(D$5,4)&amp;15,'業種コード'!$K:$K)))</f>
      </c>
      <c r="C12" s="194" t="s">
        <v>700</v>
      </c>
      <c r="D12" s="475">
        <f ca="1">IF(ISERROR(MATCH(LEFT(D$5,4)&amp;21,'業種コード'!$K:$K,)),"",INDIRECT("業種コード!j"&amp;MATCH(LEFT(D$5,4)&amp;21,'業種コード'!$K:$K)))</f>
      </c>
      <c r="E12" s="476"/>
      <c r="F12" s="504"/>
      <c r="G12" s="504"/>
      <c r="H12" s="505"/>
    </row>
    <row r="13" spans="1:8" ht="18.75" customHeight="1" thickTop="1">
      <c r="A13" s="49" t="s">
        <v>700</v>
      </c>
      <c r="B13" s="64">
        <f ca="1">IF(ISERROR(MATCH(LEFT(D$5,4)&amp;90,'業種コード'!$K:$K,)),"",INDIRECT("業種コード!j"&amp;MATCH(LEFT(D$5,4)&amp;90,'業種コード'!$K:$K)))</f>
      </c>
      <c r="C13" s="63"/>
      <c r="D13" s="64"/>
      <c r="E13" s="64"/>
      <c r="F13" s="65"/>
      <c r="G13" s="65"/>
      <c r="H13" s="66"/>
    </row>
    <row r="14" spans="1:8" ht="18.75" customHeight="1" thickBot="1">
      <c r="A14" s="508"/>
      <c r="B14" s="509"/>
      <c r="C14" s="509"/>
      <c r="D14" s="509"/>
      <c r="E14" s="509"/>
      <c r="F14" s="509"/>
      <c r="G14" s="509"/>
      <c r="H14" s="510"/>
    </row>
    <row r="15" spans="1:8" ht="35.25" customHeight="1" thickBot="1">
      <c r="A15" s="511" t="s">
        <v>741</v>
      </c>
      <c r="B15" s="511"/>
      <c r="C15" s="511"/>
      <c r="D15" s="511"/>
      <c r="E15" s="511"/>
      <c r="F15" s="511"/>
      <c r="G15" s="511"/>
      <c r="H15" s="511"/>
    </row>
    <row r="16" spans="1:8" ht="21" customHeight="1">
      <c r="A16" s="458" t="s">
        <v>740</v>
      </c>
      <c r="B16" s="459"/>
      <c r="C16" s="459"/>
      <c r="D16" s="459"/>
      <c r="E16" s="459"/>
      <c r="F16" s="490"/>
      <c r="G16" s="90" t="s">
        <v>70</v>
      </c>
      <c r="H16" s="91" t="s">
        <v>69</v>
      </c>
    </row>
    <row r="17" spans="1:8" ht="21" customHeight="1">
      <c r="A17" s="512"/>
      <c r="B17" s="513"/>
      <c r="C17" s="513"/>
      <c r="D17" s="513"/>
      <c r="E17" s="513"/>
      <c r="F17" s="513"/>
      <c r="G17" s="182"/>
      <c r="H17" s="183"/>
    </row>
    <row r="18" spans="1:8" ht="21" customHeight="1">
      <c r="A18" s="499"/>
      <c r="B18" s="500"/>
      <c r="C18" s="500"/>
      <c r="D18" s="500"/>
      <c r="E18" s="500"/>
      <c r="F18" s="500"/>
      <c r="G18" s="70"/>
      <c r="H18" s="72"/>
    </row>
    <row r="19" spans="1:8" ht="21" customHeight="1">
      <c r="A19" s="499"/>
      <c r="B19" s="500"/>
      <c r="C19" s="500"/>
      <c r="D19" s="500"/>
      <c r="E19" s="500"/>
      <c r="F19" s="500"/>
      <c r="G19" s="70"/>
      <c r="H19" s="72"/>
    </row>
    <row r="20" spans="1:8" ht="21" customHeight="1" thickBot="1">
      <c r="A20" s="506"/>
      <c r="B20" s="507"/>
      <c r="C20" s="507"/>
      <c r="D20" s="507"/>
      <c r="E20" s="507"/>
      <c r="F20" s="507"/>
      <c r="G20" s="71"/>
      <c r="H20" s="73"/>
    </row>
    <row r="21" spans="1:8" ht="18.75" customHeight="1" thickBot="1">
      <c r="A21" s="472" t="s">
        <v>745</v>
      </c>
      <c r="B21" s="472"/>
      <c r="C21" s="472"/>
      <c r="D21" s="472"/>
      <c r="E21" s="472"/>
      <c r="F21" s="472"/>
      <c r="G21" s="472"/>
      <c r="H21" s="472"/>
    </row>
    <row r="22" spans="1:8" ht="25.5" customHeight="1">
      <c r="A22" s="495" t="s">
        <v>744</v>
      </c>
      <c r="B22" s="496"/>
      <c r="C22" s="460" t="s">
        <v>743</v>
      </c>
      <c r="D22" s="459"/>
      <c r="E22" s="490"/>
      <c r="F22" s="497" t="s">
        <v>757</v>
      </c>
      <c r="G22" s="497"/>
      <c r="H22" s="498"/>
    </row>
    <row r="23" spans="1:8" ht="25.5" customHeight="1" thickBot="1">
      <c r="A23" s="522"/>
      <c r="B23" s="523"/>
      <c r="C23" s="491"/>
      <c r="D23" s="492"/>
      <c r="E23" s="493"/>
      <c r="F23" s="524">
        <f>IF(COUNTA(A23,C23)=0,"",ROUNDDOWN(AVERAGE(A23:E23),0))</f>
      </c>
      <c r="G23" s="525"/>
      <c r="H23" s="526"/>
    </row>
    <row r="24" spans="1:8" ht="16.5" customHeight="1" thickTop="1">
      <c r="A24" s="501" t="s">
        <v>746</v>
      </c>
      <c r="B24" s="502"/>
      <c r="C24" s="502"/>
      <c r="D24" s="502"/>
      <c r="E24" s="502"/>
      <c r="F24" s="502"/>
      <c r="G24" s="502"/>
      <c r="H24" s="503"/>
    </row>
    <row r="25" spans="1:8" ht="16.5" customHeight="1">
      <c r="A25" s="456" t="s">
        <v>597</v>
      </c>
      <c r="B25" s="457"/>
      <c r="C25" s="494" t="s">
        <v>598</v>
      </c>
      <c r="D25" s="457"/>
      <c r="E25" s="494" t="s">
        <v>599</v>
      </c>
      <c r="F25" s="457"/>
      <c r="G25" s="92" t="s">
        <v>596</v>
      </c>
      <c r="H25" s="93" t="s">
        <v>595</v>
      </c>
    </row>
    <row r="26" spans="1:8" ht="28.5" customHeight="1">
      <c r="A26" s="527"/>
      <c r="B26" s="528"/>
      <c r="C26" s="478"/>
      <c r="D26" s="478"/>
      <c r="E26" s="478"/>
      <c r="F26" s="478"/>
      <c r="G26" s="184"/>
      <c r="H26" s="185"/>
    </row>
    <row r="27" spans="1:8" ht="28.5" customHeight="1">
      <c r="A27" s="529"/>
      <c r="B27" s="530"/>
      <c r="C27" s="479"/>
      <c r="D27" s="479"/>
      <c r="E27" s="479"/>
      <c r="F27" s="479"/>
      <c r="G27" s="74"/>
      <c r="H27" s="186"/>
    </row>
    <row r="28" spans="1:8" ht="28.5" customHeight="1">
      <c r="A28" s="529"/>
      <c r="B28" s="530"/>
      <c r="C28" s="479"/>
      <c r="D28" s="479"/>
      <c r="E28" s="479"/>
      <c r="F28" s="479"/>
      <c r="G28" s="74"/>
      <c r="H28" s="186"/>
    </row>
    <row r="29" spans="1:8" ht="28.5" customHeight="1">
      <c r="A29" s="529"/>
      <c r="B29" s="530"/>
      <c r="C29" s="479"/>
      <c r="D29" s="479"/>
      <c r="E29" s="479"/>
      <c r="F29" s="479"/>
      <c r="G29" s="74"/>
      <c r="H29" s="186"/>
    </row>
    <row r="30" spans="1:8" ht="28.5" customHeight="1" thickBot="1">
      <c r="A30" s="531"/>
      <c r="B30" s="532"/>
      <c r="C30" s="477"/>
      <c r="D30" s="477"/>
      <c r="E30" s="477"/>
      <c r="F30" s="477"/>
      <c r="G30" s="187"/>
      <c r="H30" s="188"/>
    </row>
    <row r="31" spans="1:8" ht="35.25" customHeight="1" thickBot="1">
      <c r="A31" s="472" t="s">
        <v>742</v>
      </c>
      <c r="B31" s="472"/>
      <c r="C31" s="472"/>
      <c r="D31" s="472"/>
      <c r="E31" s="472"/>
      <c r="F31" s="472"/>
      <c r="G31" s="472"/>
      <c r="H31" s="472"/>
    </row>
    <row r="32" spans="1:8" ht="18.75" customHeight="1">
      <c r="A32" s="458" t="s">
        <v>68</v>
      </c>
      <c r="B32" s="459"/>
      <c r="C32" s="459"/>
      <c r="D32" s="459"/>
      <c r="E32" s="459"/>
      <c r="F32" s="490"/>
      <c r="G32" s="460" t="s">
        <v>67</v>
      </c>
      <c r="H32" s="461"/>
    </row>
    <row r="33" spans="1:8" ht="21" customHeight="1">
      <c r="A33" s="514"/>
      <c r="B33" s="515"/>
      <c r="C33" s="515"/>
      <c r="D33" s="515"/>
      <c r="E33" s="515"/>
      <c r="F33" s="515"/>
      <c r="G33" s="518" t="s">
        <v>66</v>
      </c>
      <c r="H33" s="519"/>
    </row>
    <row r="34" spans="1:8" ht="21" customHeight="1">
      <c r="A34" s="514"/>
      <c r="B34" s="515"/>
      <c r="C34" s="515"/>
      <c r="D34" s="515"/>
      <c r="E34" s="515"/>
      <c r="F34" s="515"/>
      <c r="G34" s="518"/>
      <c r="H34" s="519"/>
    </row>
    <row r="35" spans="1:8" ht="21" customHeight="1">
      <c r="A35" s="514"/>
      <c r="B35" s="515"/>
      <c r="C35" s="515"/>
      <c r="D35" s="515"/>
      <c r="E35" s="515"/>
      <c r="F35" s="515"/>
      <c r="G35" s="518" t="s">
        <v>65</v>
      </c>
      <c r="H35" s="519"/>
    </row>
    <row r="36" spans="1:8" ht="21" customHeight="1" thickBot="1">
      <c r="A36" s="516"/>
      <c r="B36" s="517"/>
      <c r="C36" s="517"/>
      <c r="D36" s="517"/>
      <c r="E36" s="517"/>
      <c r="F36" s="517"/>
      <c r="G36" s="520"/>
      <c r="H36" s="521"/>
    </row>
    <row r="37" spans="1:8" ht="18.75" customHeight="1">
      <c r="A37" s="454"/>
      <c r="B37" s="455"/>
      <c r="C37" s="455"/>
      <c r="D37" s="455"/>
      <c r="E37" s="455"/>
      <c r="F37" s="455"/>
      <c r="G37" s="455"/>
      <c r="H37" s="455"/>
    </row>
    <row r="38" spans="1:8" ht="24.75" customHeight="1" thickBot="1">
      <c r="A38" s="76" t="s">
        <v>672</v>
      </c>
      <c r="B38" s="67"/>
      <c r="C38" s="67"/>
      <c r="D38" s="68" t="s">
        <v>600</v>
      </c>
      <c r="E38" s="67"/>
      <c r="F38" s="67"/>
      <c r="G38" s="67"/>
      <c r="H38" s="67"/>
    </row>
    <row r="39" spans="1:8" ht="27" customHeight="1" thickBot="1">
      <c r="A39" s="465" t="s">
        <v>608</v>
      </c>
      <c r="B39" s="466"/>
      <c r="C39" s="462">
        <f>IF('申請書１'!$C$9="","",'申請書１'!$C$9)</f>
      </c>
      <c r="D39" s="463"/>
      <c r="E39" s="463"/>
      <c r="F39" s="463"/>
      <c r="G39" s="463"/>
      <c r="H39" s="464"/>
    </row>
    <row r="40" spans="1:8" ht="19.5" customHeight="1" thickBot="1">
      <c r="A40" s="467" t="s">
        <v>739</v>
      </c>
      <c r="B40" s="467"/>
      <c r="C40" s="467"/>
      <c r="D40" s="467"/>
      <c r="E40" s="467"/>
      <c r="F40" s="467"/>
      <c r="G40" s="467"/>
      <c r="H40" s="467"/>
    </row>
    <row r="41" spans="1:8" ht="19.5" customHeight="1">
      <c r="A41" s="458" t="s">
        <v>74</v>
      </c>
      <c r="B41" s="459"/>
      <c r="C41" s="459"/>
      <c r="D41" s="460" t="s">
        <v>73</v>
      </c>
      <c r="E41" s="459"/>
      <c r="F41" s="459"/>
      <c r="G41" s="459"/>
      <c r="H41" s="461"/>
    </row>
    <row r="42" spans="1:8" ht="27" customHeight="1">
      <c r="A42" s="480"/>
      <c r="B42" s="481"/>
      <c r="C42" s="482"/>
      <c r="D42" s="483"/>
      <c r="E42" s="481"/>
      <c r="F42" s="481"/>
      <c r="G42" s="481"/>
      <c r="H42" s="484"/>
    </row>
    <row r="43" spans="1:8" ht="18.75" customHeight="1">
      <c r="A43" s="485" t="s">
        <v>703</v>
      </c>
      <c r="B43" s="486"/>
      <c r="C43" s="486"/>
      <c r="D43" s="486"/>
      <c r="E43" s="486"/>
      <c r="F43" s="486"/>
      <c r="G43" s="486"/>
      <c r="H43" s="487"/>
    </row>
    <row r="44" spans="1:8" ht="18.75" customHeight="1">
      <c r="A44" s="189" t="s">
        <v>701</v>
      </c>
      <c r="B44" s="137">
        <f ca="1">IF(ISERROR(MATCH(LEFT(D$42,4)&amp;10,'業種コード'!$K:$K,)),"",INDIRECT("業種コード!j"&amp;MATCH(LEFT(D$42,4)&amp;10,'業種コード'!$K:$K)))</f>
      </c>
      <c r="C44" s="190" t="s">
        <v>701</v>
      </c>
      <c r="D44" s="468">
        <f ca="1">IF(ISERROR(MATCH(LEFT(D$42,4)&amp;16,'業種コード'!$K:$K,)),"",INDIRECT("業種コード!j"&amp;MATCH(LEFT(D$42,4)&amp;16,'業種コード'!$K:$K)))</f>
      </c>
      <c r="E44" s="469"/>
      <c r="F44" s="190" t="s">
        <v>701</v>
      </c>
      <c r="G44" s="470">
        <f ca="1">IF(ISERROR(MATCH(LEFT(D$42,4)&amp;22,'業種コード'!$K:$K,)),"",INDIRECT("業種コード!j"&amp;MATCH(LEFT(D$42,4)&amp;22,'業種コード'!$K:$K)))</f>
      </c>
      <c r="H44" s="471">
        <f ca="1">IF(ISERROR(MATCH(LEFT(H$5,4)&amp;16,#REF!,)),"",INDIRECT("業種コード!j"&amp;MATCH(LEFT(H$5,4)&amp;16,#REF!)))</f>
      </c>
    </row>
    <row r="45" spans="1:8" ht="18.75" customHeight="1">
      <c r="A45" s="191" t="s">
        <v>700</v>
      </c>
      <c r="B45" s="135">
        <f ca="1">IF(ISERROR(MATCH(LEFT(D$42,4)&amp;11,'業種コード'!$K:$K,)),"",INDIRECT("業種コード!j"&amp;MATCH(LEFT(D$42,4)&amp;11,'業種コード'!$K:$K)))</f>
      </c>
      <c r="C45" s="192" t="s">
        <v>701</v>
      </c>
      <c r="D45" s="473">
        <f ca="1">IF(ISERROR(MATCH(LEFT(D$42,4)&amp;17,'業種コード'!$K:$K,)),"",INDIRECT("業種コード!j"&amp;MATCH(LEFT(D$42,4)&amp;17,'業種コード'!$K:$K)))</f>
      </c>
      <c r="E45" s="474"/>
      <c r="F45" s="192" t="s">
        <v>700</v>
      </c>
      <c r="G45" s="488">
        <f ca="1">IF(ISERROR(MATCH(LEFT(D$42,4)&amp;23,'業種コード'!$K:$K,)),"",INDIRECT("業種コード!j"&amp;MATCH(LEFT(D$42,4)&amp;23,'業種コード'!$K:$K)))</f>
      </c>
      <c r="H45" s="489">
        <f ca="1">IF(ISERROR(MATCH(LEFT(H$5,4)&amp;16,#REF!,)),"",INDIRECT("業種コード!j"&amp;MATCH(LEFT(H$5,4)&amp;16,#REF!)))</f>
      </c>
    </row>
    <row r="46" spans="1:8" ht="18.75" customHeight="1">
      <c r="A46" s="191" t="s">
        <v>701</v>
      </c>
      <c r="B46" s="135">
        <f ca="1">IF(ISERROR(MATCH(LEFT(D$42,4)&amp;12,'業種コード'!$K:$K,)),"",INDIRECT("業種コード!j"&amp;MATCH(LEFT(D$42,4)&amp;12,'業種コード'!$K:$K)))</f>
      </c>
      <c r="C46" s="192" t="s">
        <v>701</v>
      </c>
      <c r="D46" s="473">
        <f ca="1">IF(ISERROR(MATCH(LEFT(D$42,4)&amp;18,'業種コード'!$K:$K,)),"",INDIRECT("業種コード!j"&amp;MATCH(LEFT(D$42,4)&amp;18,'業種コード'!$K:$K)))</f>
      </c>
      <c r="E46" s="474"/>
      <c r="F46" s="192" t="s">
        <v>701</v>
      </c>
      <c r="G46" s="488">
        <f ca="1">IF(ISERROR(MATCH(LEFT(D$42,4)&amp;24,'業種コード'!$K:$K,)),"",INDIRECT("業種コード!j"&amp;MATCH(LEFT(D$42,4)&amp;24,'業種コード'!$K:$K)))</f>
      </c>
      <c r="H46" s="489">
        <f ca="1">IF(ISERROR(MATCH(LEFT(H$5,4)&amp;16,#REF!,)),"",INDIRECT("業種コード!j"&amp;MATCH(LEFT(H$5,4)&amp;16,#REF!)))</f>
      </c>
    </row>
    <row r="47" spans="1:8" ht="18.75" customHeight="1">
      <c r="A47" s="191" t="s">
        <v>701</v>
      </c>
      <c r="B47" s="135">
        <f ca="1">IF(ISERROR(MATCH(LEFT(D$42,4)&amp;13,'業種コード'!$K:$K,)),"",INDIRECT("業種コード!j"&amp;MATCH(LEFT(D$42,4)&amp;13,'業種コード'!$K:$K)))</f>
      </c>
      <c r="C47" s="192" t="s">
        <v>701</v>
      </c>
      <c r="D47" s="473">
        <f ca="1">IF(ISERROR(MATCH(LEFT(D$42,4)&amp;19,'業種コード'!$K:$K,)),"",INDIRECT("業種コード!j"&amp;MATCH(LEFT(D$42,4)&amp;19,'業種コード'!$K:$K)))</f>
      </c>
      <c r="E47" s="474"/>
      <c r="F47" s="192" t="s">
        <v>701</v>
      </c>
      <c r="G47" s="488">
        <f ca="1">IF(ISERROR(MATCH(LEFT(D$42,4)&amp;25,'業種コード'!$K:$K,)),"",INDIRECT("業種コード!j"&amp;MATCH(LEFT(D$42,4)&amp;25,'業種コード'!$K:$K)))</f>
      </c>
      <c r="H47" s="489">
        <f ca="1">IF(ISERROR(MATCH(LEFT(H$5,4)&amp;16,#REF!,)),"",INDIRECT("業種コード!j"&amp;MATCH(LEFT(H$5,4)&amp;16,#REF!)))</f>
      </c>
    </row>
    <row r="48" spans="1:8" ht="18.75" customHeight="1">
      <c r="A48" s="191" t="s">
        <v>701</v>
      </c>
      <c r="B48" s="135">
        <f ca="1">IF(ISERROR(MATCH(LEFT(D$42,4)&amp;14,'業種コード'!$K:$K,)),"",INDIRECT("業種コード!j"&amp;MATCH(LEFT(D$42,4)&amp;14,'業種コード'!$K:$K)))</f>
      </c>
      <c r="C48" s="192" t="s">
        <v>700</v>
      </c>
      <c r="D48" s="473">
        <f ca="1">IF(ISERROR(MATCH(LEFT(D$42,4)&amp;20,'業種コード'!$K:$K,)),"",INDIRECT("業種コード!j"&amp;MATCH(LEFT(D$42,4)&amp;20,'業種コード'!$K:$K)))</f>
      </c>
      <c r="E48" s="474"/>
      <c r="F48" s="192" t="s">
        <v>700</v>
      </c>
      <c r="G48" s="195"/>
      <c r="H48" s="196"/>
    </row>
    <row r="49" spans="1:8" ht="18.75" customHeight="1" thickBot="1">
      <c r="A49" s="193" t="s">
        <v>701</v>
      </c>
      <c r="B49" s="136">
        <f ca="1">IF(ISERROR(MATCH(LEFT(D$42,4)&amp;15,'業種コード'!$K:$K,)),"",INDIRECT("業種コード!j"&amp;MATCH(LEFT(D$42,4)&amp;15,'業種コード'!$K:$K)))</f>
      </c>
      <c r="C49" s="194" t="s">
        <v>701</v>
      </c>
      <c r="D49" s="475">
        <f ca="1">IF(ISERROR(MATCH(LEFT(D$42,4)&amp;21,'業種コード'!$K:$K,)),"",INDIRECT("業種コード!j"&amp;MATCH(LEFT(D$42,4)&amp;21,'業種コード'!$K:$K)))</f>
      </c>
      <c r="E49" s="476"/>
      <c r="F49" s="504"/>
      <c r="G49" s="504"/>
      <c r="H49" s="505"/>
    </row>
    <row r="50" spans="1:8" ht="18.75" customHeight="1" thickTop="1">
      <c r="A50" s="49" t="s">
        <v>700</v>
      </c>
      <c r="B50" s="64">
        <f ca="1">IF(ISERROR(MATCH(LEFT(D$42,4)&amp;90,'業種コード'!$K:$K,)),"",INDIRECT("業種コード!j"&amp;MATCH(LEFT(D$42,4)&amp;90,'業種コード'!$K:$K)))</f>
      </c>
      <c r="C50" s="63"/>
      <c r="D50" s="64"/>
      <c r="E50" s="64"/>
      <c r="F50" s="65"/>
      <c r="G50" s="65"/>
      <c r="H50" s="66"/>
    </row>
    <row r="51" spans="1:8" ht="18.75" customHeight="1" thickBot="1">
      <c r="A51" s="508"/>
      <c r="B51" s="509"/>
      <c r="C51" s="509"/>
      <c r="D51" s="509"/>
      <c r="E51" s="509"/>
      <c r="F51" s="509"/>
      <c r="G51" s="509"/>
      <c r="H51" s="510"/>
    </row>
    <row r="52" spans="1:8" ht="35.25" customHeight="1" thickBot="1">
      <c r="A52" s="511" t="s">
        <v>741</v>
      </c>
      <c r="B52" s="511"/>
      <c r="C52" s="511"/>
      <c r="D52" s="511"/>
      <c r="E52" s="511"/>
      <c r="F52" s="511"/>
      <c r="G52" s="511"/>
      <c r="H52" s="511"/>
    </row>
    <row r="53" spans="1:8" ht="21" customHeight="1">
      <c r="A53" s="458" t="s">
        <v>740</v>
      </c>
      <c r="B53" s="459"/>
      <c r="C53" s="459"/>
      <c r="D53" s="459"/>
      <c r="E53" s="459"/>
      <c r="F53" s="490"/>
      <c r="G53" s="134" t="s">
        <v>70</v>
      </c>
      <c r="H53" s="91" t="s">
        <v>69</v>
      </c>
    </row>
    <row r="54" spans="1:8" ht="21" customHeight="1">
      <c r="A54" s="512"/>
      <c r="B54" s="513"/>
      <c r="C54" s="513"/>
      <c r="D54" s="513"/>
      <c r="E54" s="513"/>
      <c r="F54" s="513"/>
      <c r="G54" s="182"/>
      <c r="H54" s="183"/>
    </row>
    <row r="55" spans="1:8" ht="21" customHeight="1">
      <c r="A55" s="499"/>
      <c r="B55" s="500"/>
      <c r="C55" s="500"/>
      <c r="D55" s="500"/>
      <c r="E55" s="500"/>
      <c r="F55" s="500"/>
      <c r="G55" s="70"/>
      <c r="H55" s="72"/>
    </row>
    <row r="56" spans="1:8" ht="21" customHeight="1">
      <c r="A56" s="499"/>
      <c r="B56" s="500"/>
      <c r="C56" s="500"/>
      <c r="D56" s="500"/>
      <c r="E56" s="500"/>
      <c r="F56" s="500"/>
      <c r="G56" s="70"/>
      <c r="H56" s="72"/>
    </row>
    <row r="57" spans="1:8" ht="21" customHeight="1" thickBot="1">
      <c r="A57" s="506"/>
      <c r="B57" s="507"/>
      <c r="C57" s="507"/>
      <c r="D57" s="507"/>
      <c r="E57" s="507"/>
      <c r="F57" s="507"/>
      <c r="G57" s="71"/>
      <c r="H57" s="73"/>
    </row>
    <row r="58" spans="1:8" ht="18.75" customHeight="1" thickBot="1">
      <c r="A58" s="472" t="s">
        <v>745</v>
      </c>
      <c r="B58" s="472"/>
      <c r="C58" s="472"/>
      <c r="D58" s="472"/>
      <c r="E58" s="472"/>
      <c r="F58" s="472"/>
      <c r="G58" s="472"/>
      <c r="H58" s="472"/>
    </row>
    <row r="59" spans="1:8" ht="25.5" customHeight="1">
      <c r="A59" s="495" t="s">
        <v>744</v>
      </c>
      <c r="B59" s="496"/>
      <c r="C59" s="460" t="s">
        <v>743</v>
      </c>
      <c r="D59" s="459"/>
      <c r="E59" s="490"/>
      <c r="F59" s="497" t="s">
        <v>757</v>
      </c>
      <c r="G59" s="497"/>
      <c r="H59" s="498"/>
    </row>
    <row r="60" spans="1:8" ht="25.5" customHeight="1" thickBot="1">
      <c r="A60" s="533"/>
      <c r="B60" s="534"/>
      <c r="C60" s="535"/>
      <c r="D60" s="536"/>
      <c r="E60" s="534"/>
      <c r="F60" s="524">
        <f>IF(COUNTA(A60,C60)=0,"",ROUNDDOWN(AVERAGE(A60:E60),0))</f>
      </c>
      <c r="G60" s="525"/>
      <c r="H60" s="526"/>
    </row>
    <row r="61" spans="1:8" ht="16.5" customHeight="1" thickTop="1">
      <c r="A61" s="501" t="s">
        <v>746</v>
      </c>
      <c r="B61" s="502"/>
      <c r="C61" s="502"/>
      <c r="D61" s="502"/>
      <c r="E61" s="502"/>
      <c r="F61" s="502"/>
      <c r="G61" s="502"/>
      <c r="H61" s="503"/>
    </row>
    <row r="62" spans="1:8" ht="16.5" customHeight="1">
      <c r="A62" s="456" t="s">
        <v>597</v>
      </c>
      <c r="B62" s="457"/>
      <c r="C62" s="494" t="s">
        <v>598</v>
      </c>
      <c r="D62" s="457"/>
      <c r="E62" s="494" t="s">
        <v>599</v>
      </c>
      <c r="F62" s="457"/>
      <c r="G62" s="92" t="s">
        <v>596</v>
      </c>
      <c r="H62" s="93" t="s">
        <v>595</v>
      </c>
    </row>
    <row r="63" spans="1:8" ht="28.5" customHeight="1">
      <c r="A63" s="527"/>
      <c r="B63" s="528"/>
      <c r="C63" s="478"/>
      <c r="D63" s="478"/>
      <c r="E63" s="478"/>
      <c r="F63" s="478"/>
      <c r="G63" s="184"/>
      <c r="H63" s="185"/>
    </row>
    <row r="64" spans="1:8" ht="28.5" customHeight="1">
      <c r="A64" s="529"/>
      <c r="B64" s="530"/>
      <c r="C64" s="479"/>
      <c r="D64" s="479"/>
      <c r="E64" s="479"/>
      <c r="F64" s="479"/>
      <c r="G64" s="74"/>
      <c r="H64" s="186"/>
    </row>
    <row r="65" spans="1:8" ht="28.5" customHeight="1">
      <c r="A65" s="529"/>
      <c r="B65" s="530"/>
      <c r="C65" s="479"/>
      <c r="D65" s="479"/>
      <c r="E65" s="479"/>
      <c r="F65" s="479"/>
      <c r="G65" s="74"/>
      <c r="H65" s="186"/>
    </row>
    <row r="66" spans="1:8" ht="28.5" customHeight="1">
      <c r="A66" s="529"/>
      <c r="B66" s="530"/>
      <c r="C66" s="479"/>
      <c r="D66" s="479"/>
      <c r="E66" s="479"/>
      <c r="F66" s="479"/>
      <c r="G66" s="74"/>
      <c r="H66" s="186"/>
    </row>
    <row r="67" spans="1:8" ht="28.5" customHeight="1" thickBot="1">
      <c r="A67" s="531"/>
      <c r="B67" s="532"/>
      <c r="C67" s="477"/>
      <c r="D67" s="477"/>
      <c r="E67" s="477"/>
      <c r="F67" s="477"/>
      <c r="G67" s="187"/>
      <c r="H67" s="188"/>
    </row>
    <row r="68" spans="1:8" ht="35.25" customHeight="1" thickBot="1">
      <c r="A68" s="472" t="s">
        <v>742</v>
      </c>
      <c r="B68" s="472"/>
      <c r="C68" s="472"/>
      <c r="D68" s="472"/>
      <c r="E68" s="472"/>
      <c r="F68" s="472"/>
      <c r="G68" s="472"/>
      <c r="H68" s="472"/>
    </row>
    <row r="69" spans="1:8" ht="18.75" customHeight="1">
      <c r="A69" s="458" t="s">
        <v>68</v>
      </c>
      <c r="B69" s="459"/>
      <c r="C69" s="459"/>
      <c r="D69" s="459"/>
      <c r="E69" s="459"/>
      <c r="F69" s="490"/>
      <c r="G69" s="460" t="s">
        <v>67</v>
      </c>
      <c r="H69" s="461"/>
    </row>
    <row r="70" spans="1:8" ht="21" customHeight="1">
      <c r="A70" s="514"/>
      <c r="B70" s="515"/>
      <c r="C70" s="515"/>
      <c r="D70" s="515"/>
      <c r="E70" s="515"/>
      <c r="F70" s="515"/>
      <c r="G70" s="518" t="s">
        <v>66</v>
      </c>
      <c r="H70" s="519"/>
    </row>
    <row r="71" spans="1:8" ht="21" customHeight="1">
      <c r="A71" s="514"/>
      <c r="B71" s="515"/>
      <c r="C71" s="515"/>
      <c r="D71" s="515"/>
      <c r="E71" s="515"/>
      <c r="F71" s="515"/>
      <c r="G71" s="518"/>
      <c r="H71" s="519"/>
    </row>
    <row r="72" spans="1:8" ht="21" customHeight="1">
      <c r="A72" s="514"/>
      <c r="B72" s="515"/>
      <c r="C72" s="515"/>
      <c r="D72" s="515"/>
      <c r="E72" s="515"/>
      <c r="F72" s="515"/>
      <c r="G72" s="518" t="s">
        <v>65</v>
      </c>
      <c r="H72" s="519"/>
    </row>
    <row r="73" spans="1:8" ht="21" customHeight="1" thickBot="1">
      <c r="A73" s="516"/>
      <c r="B73" s="517"/>
      <c r="C73" s="517"/>
      <c r="D73" s="517"/>
      <c r="E73" s="517"/>
      <c r="F73" s="517"/>
      <c r="G73" s="520"/>
      <c r="H73" s="521"/>
    </row>
    <row r="74" spans="1:8" ht="18.75" customHeight="1">
      <c r="A74" s="537"/>
      <c r="B74" s="455"/>
      <c r="C74" s="455"/>
      <c r="D74" s="455"/>
      <c r="E74" s="455"/>
      <c r="F74" s="455"/>
      <c r="G74" s="455"/>
      <c r="H74" s="455"/>
    </row>
    <row r="75" spans="1:8" ht="24.75" customHeight="1" thickBot="1">
      <c r="A75" s="76" t="s">
        <v>673</v>
      </c>
      <c r="B75" s="67"/>
      <c r="C75" s="67"/>
      <c r="D75" s="68" t="s">
        <v>600</v>
      </c>
      <c r="E75" s="67"/>
      <c r="F75" s="67"/>
      <c r="G75" s="67"/>
      <c r="H75" s="67"/>
    </row>
    <row r="76" spans="1:8" ht="27" customHeight="1" thickBot="1">
      <c r="A76" s="465" t="s">
        <v>608</v>
      </c>
      <c r="B76" s="466"/>
      <c r="C76" s="462">
        <f>IF('申請書１'!$C$9="","",'申請書１'!$C$9)</f>
      </c>
      <c r="D76" s="463"/>
      <c r="E76" s="463"/>
      <c r="F76" s="463"/>
      <c r="G76" s="463"/>
      <c r="H76" s="464"/>
    </row>
    <row r="77" spans="1:8" ht="19.5" customHeight="1" thickBot="1">
      <c r="A77" s="467" t="s">
        <v>739</v>
      </c>
      <c r="B77" s="467"/>
      <c r="C77" s="467"/>
      <c r="D77" s="467"/>
      <c r="E77" s="467"/>
      <c r="F77" s="467"/>
      <c r="G77" s="467"/>
      <c r="H77" s="467"/>
    </row>
    <row r="78" spans="1:8" ht="19.5" customHeight="1">
      <c r="A78" s="458" t="s">
        <v>74</v>
      </c>
      <c r="B78" s="459"/>
      <c r="C78" s="459"/>
      <c r="D78" s="460" t="s">
        <v>73</v>
      </c>
      <c r="E78" s="459"/>
      <c r="F78" s="459"/>
      <c r="G78" s="459"/>
      <c r="H78" s="461"/>
    </row>
    <row r="79" spans="1:8" ht="27" customHeight="1">
      <c r="A79" s="480"/>
      <c r="B79" s="481"/>
      <c r="C79" s="482"/>
      <c r="D79" s="483"/>
      <c r="E79" s="481"/>
      <c r="F79" s="481"/>
      <c r="G79" s="481"/>
      <c r="H79" s="484"/>
    </row>
    <row r="80" spans="1:8" ht="18.75" customHeight="1">
      <c r="A80" s="485" t="s">
        <v>703</v>
      </c>
      <c r="B80" s="486"/>
      <c r="C80" s="486"/>
      <c r="D80" s="486"/>
      <c r="E80" s="486"/>
      <c r="F80" s="486"/>
      <c r="G80" s="486"/>
      <c r="H80" s="487"/>
    </row>
    <row r="81" spans="1:8" ht="18.75" customHeight="1">
      <c r="A81" s="189" t="s">
        <v>701</v>
      </c>
      <c r="B81" s="137">
        <f ca="1">IF(ISERROR(MATCH(LEFT(D$79,4)&amp;10,'業種コード'!$K:$K,)),"",INDIRECT("業種コード!j"&amp;MATCH(LEFT(D$79,4)&amp;10,'業種コード'!$K:$K)))</f>
      </c>
      <c r="C81" s="190" t="s">
        <v>701</v>
      </c>
      <c r="D81" s="468">
        <f ca="1">IF(ISERROR(MATCH(LEFT(D$79,4)&amp;16,'業種コード'!$K:$K,)),"",INDIRECT("業種コード!j"&amp;MATCH(LEFT(D$79,4)&amp;16,'業種コード'!$K:$K)))</f>
      </c>
      <c r="E81" s="469"/>
      <c r="F81" s="190" t="s">
        <v>701</v>
      </c>
      <c r="G81" s="470">
        <f ca="1">IF(ISERROR(MATCH(LEFT(D$79,4)&amp;22,'業種コード'!$K:$K,)),"",INDIRECT("業種コード!j"&amp;MATCH(LEFT(D$79,4)&amp;22,'業種コード'!$K:$K)))</f>
      </c>
      <c r="H81" s="471">
        <f ca="1">IF(ISERROR(MATCH(LEFT(H$5,4)&amp;16,#REF!,)),"",INDIRECT("業種コード!j"&amp;MATCH(LEFT(H$5,4)&amp;16,#REF!)))</f>
      </c>
    </row>
    <row r="82" spans="1:8" ht="18.75" customHeight="1">
      <c r="A82" s="191" t="s">
        <v>701</v>
      </c>
      <c r="B82" s="135">
        <f ca="1">IF(ISERROR(MATCH(LEFT(D$79,4)&amp;11,'業種コード'!$K:$K,)),"",INDIRECT("業種コード!j"&amp;MATCH(LEFT(D$79,4)&amp;11,'業種コード'!$K:$K)))</f>
      </c>
      <c r="C82" s="192" t="s">
        <v>700</v>
      </c>
      <c r="D82" s="473">
        <f ca="1">IF(ISERROR(MATCH(LEFT(D$79,4)&amp;17,'業種コード'!$K:$K,)),"",INDIRECT("業種コード!j"&amp;MATCH(LEFT(D$79,4)&amp;17,'業種コード'!$K:$K)))</f>
      </c>
      <c r="E82" s="474"/>
      <c r="F82" s="192" t="s">
        <v>700</v>
      </c>
      <c r="G82" s="488">
        <f ca="1">IF(ISERROR(MATCH(LEFT(D$79,4)&amp;23,'業種コード'!$K:$K,)),"",INDIRECT("業種コード!j"&amp;MATCH(LEFT(D$79,4)&amp;23,'業種コード'!$K:$K)))</f>
      </c>
      <c r="H82" s="489">
        <f ca="1">IF(ISERROR(MATCH(LEFT(H$5,4)&amp;16,#REF!,)),"",INDIRECT("業種コード!j"&amp;MATCH(LEFT(H$5,4)&amp;16,#REF!)))</f>
      </c>
    </row>
    <row r="83" spans="1:8" ht="18.75" customHeight="1">
      <c r="A83" s="191" t="s">
        <v>701</v>
      </c>
      <c r="B83" s="135">
        <f ca="1">IF(ISERROR(MATCH(LEFT(D$79,4)&amp;12,'業種コード'!$K:$K,)),"",INDIRECT("業種コード!j"&amp;MATCH(LEFT(D$79,4)&amp;12,'業種コード'!$K:$K)))</f>
      </c>
      <c r="C83" s="192" t="s">
        <v>700</v>
      </c>
      <c r="D83" s="473">
        <f ca="1">IF(ISERROR(MATCH(LEFT(D$79,4)&amp;18,'業種コード'!$K:$K,)),"",INDIRECT("業種コード!j"&amp;MATCH(LEFT(D$79,4)&amp;18,'業種コード'!$K:$K)))</f>
      </c>
      <c r="E83" s="474"/>
      <c r="F83" s="192" t="s">
        <v>700</v>
      </c>
      <c r="G83" s="488">
        <f ca="1">IF(ISERROR(MATCH(LEFT(D$79,4)&amp;24,'業種コード'!$K:$K,)),"",INDIRECT("業種コード!j"&amp;MATCH(LEFT(D$79,4)&amp;24,'業種コード'!$K:$K)))</f>
      </c>
      <c r="H83" s="489">
        <f ca="1">IF(ISERROR(MATCH(LEFT(H$5,4)&amp;16,#REF!,)),"",INDIRECT("業種コード!j"&amp;MATCH(LEFT(H$5,4)&amp;16,#REF!)))</f>
      </c>
    </row>
    <row r="84" spans="1:8" ht="18.75" customHeight="1">
      <c r="A84" s="191" t="s">
        <v>701</v>
      </c>
      <c r="B84" s="135">
        <f ca="1">IF(ISERROR(MATCH(LEFT(D$79,4)&amp;13,'業種コード'!$K:$K,)),"",INDIRECT("業種コード!j"&amp;MATCH(LEFT(D$79,4)&amp;13,'業種コード'!$K:$K)))</f>
      </c>
      <c r="C84" s="192" t="s">
        <v>700</v>
      </c>
      <c r="D84" s="473">
        <f ca="1">IF(ISERROR(MATCH(LEFT(D$79,4)&amp;19,'業種コード'!$K:$K,)),"",INDIRECT("業種コード!j"&amp;MATCH(LEFT(D$79,4)&amp;19,'業種コード'!$K:$K)))</f>
      </c>
      <c r="E84" s="474"/>
      <c r="F84" s="192" t="s">
        <v>700</v>
      </c>
      <c r="G84" s="488">
        <f ca="1">IF(ISERROR(MATCH(LEFT(D$79,4)&amp;25,'業種コード'!$K:$K,)),"",INDIRECT("業種コード!j"&amp;MATCH(LEFT(D$79,4)&amp;25,'業種コード'!$K:$K)))</f>
      </c>
      <c r="H84" s="489">
        <f ca="1">IF(ISERROR(MATCH(LEFT(H$5,4)&amp;16,#REF!,)),"",INDIRECT("業種コード!j"&amp;MATCH(LEFT(H$5,4)&amp;16,#REF!)))</f>
      </c>
    </row>
    <row r="85" spans="1:8" ht="18.75" customHeight="1">
      <c r="A85" s="191" t="s">
        <v>700</v>
      </c>
      <c r="B85" s="135">
        <f ca="1">IF(ISERROR(MATCH(LEFT(D$79,4)&amp;14,'業種コード'!$K:$K,)),"",INDIRECT("業種コード!j"&amp;MATCH(LEFT(D$79,4)&amp;14,'業種コード'!$K:$K)))</f>
      </c>
      <c r="C85" s="192" t="s">
        <v>700</v>
      </c>
      <c r="D85" s="473">
        <f ca="1">IF(ISERROR(MATCH(LEFT(D$79,4)&amp;20,'業種コード'!$K:$K,)),"",INDIRECT("業種コード!j"&amp;MATCH(LEFT(D$79,4)&amp;20,'業種コード'!$K:$K)))</f>
      </c>
      <c r="E85" s="474"/>
      <c r="F85" s="192" t="s">
        <v>701</v>
      </c>
      <c r="G85" s="195"/>
      <c r="H85" s="196"/>
    </row>
    <row r="86" spans="1:8" ht="18.75" customHeight="1" thickBot="1">
      <c r="A86" s="193" t="s">
        <v>700</v>
      </c>
      <c r="B86" s="136">
        <f ca="1">IF(ISERROR(MATCH(LEFT(D$79,4)&amp;15,'業種コード'!$K:$K,)),"",INDIRECT("業種コード!j"&amp;MATCH(LEFT(D$79,4)&amp;15,'業種コード'!$K:$K)))</f>
      </c>
      <c r="C86" s="194" t="s">
        <v>700</v>
      </c>
      <c r="D86" s="475">
        <f ca="1">IF(ISERROR(MATCH(LEFT(D$79,4)&amp;21,'業種コード'!$K:$K,)),"",INDIRECT("業種コード!j"&amp;MATCH(LEFT(D$79,4)&amp;21,'業種コード'!$K:$K)))</f>
      </c>
      <c r="E86" s="476"/>
      <c r="F86" s="504"/>
      <c r="G86" s="504"/>
      <c r="H86" s="505"/>
    </row>
    <row r="87" spans="1:8" ht="18.75" customHeight="1" thickTop="1">
      <c r="A87" s="49" t="s">
        <v>701</v>
      </c>
      <c r="B87" s="64">
        <f ca="1">IF(ISERROR(MATCH(LEFT(D$79,4)&amp;90,'業種コード'!$K:$K,)),"",INDIRECT("業種コード!j"&amp;MATCH(LEFT(D$79,4)&amp;90,'業種コード'!$K:$K)))</f>
      </c>
      <c r="C87" s="63"/>
      <c r="D87" s="64"/>
      <c r="E87" s="64"/>
      <c r="F87" s="65"/>
      <c r="G87" s="65"/>
      <c r="H87" s="66"/>
    </row>
    <row r="88" spans="1:8" ht="18.75" customHeight="1" thickBot="1">
      <c r="A88" s="508"/>
      <c r="B88" s="509"/>
      <c r="C88" s="509"/>
      <c r="D88" s="509"/>
      <c r="E88" s="509"/>
      <c r="F88" s="509"/>
      <c r="G88" s="509"/>
      <c r="H88" s="510"/>
    </row>
    <row r="89" spans="1:8" ht="35.25" customHeight="1" thickBot="1">
      <c r="A89" s="511" t="s">
        <v>741</v>
      </c>
      <c r="B89" s="511"/>
      <c r="C89" s="511"/>
      <c r="D89" s="511"/>
      <c r="E89" s="511"/>
      <c r="F89" s="511"/>
      <c r="G89" s="511"/>
      <c r="H89" s="511"/>
    </row>
    <row r="90" spans="1:8" ht="21" customHeight="1">
      <c r="A90" s="458" t="s">
        <v>740</v>
      </c>
      <c r="B90" s="459"/>
      <c r="C90" s="459"/>
      <c r="D90" s="459"/>
      <c r="E90" s="459"/>
      <c r="F90" s="490"/>
      <c r="G90" s="134" t="s">
        <v>70</v>
      </c>
      <c r="H90" s="91" t="s">
        <v>69</v>
      </c>
    </row>
    <row r="91" spans="1:8" ht="21" customHeight="1">
      <c r="A91" s="512"/>
      <c r="B91" s="513"/>
      <c r="C91" s="513"/>
      <c r="D91" s="513"/>
      <c r="E91" s="513"/>
      <c r="F91" s="513"/>
      <c r="G91" s="182"/>
      <c r="H91" s="183"/>
    </row>
    <row r="92" spans="1:8" ht="21" customHeight="1">
      <c r="A92" s="499"/>
      <c r="B92" s="500"/>
      <c r="C92" s="500"/>
      <c r="D92" s="500"/>
      <c r="E92" s="500"/>
      <c r="F92" s="500"/>
      <c r="G92" s="70"/>
      <c r="H92" s="72"/>
    </row>
    <row r="93" spans="1:8" ht="21" customHeight="1">
      <c r="A93" s="499"/>
      <c r="B93" s="500"/>
      <c r="C93" s="500"/>
      <c r="D93" s="500"/>
      <c r="E93" s="500"/>
      <c r="F93" s="500"/>
      <c r="G93" s="70"/>
      <c r="H93" s="72"/>
    </row>
    <row r="94" spans="1:8" ht="21" customHeight="1" thickBot="1">
      <c r="A94" s="506"/>
      <c r="B94" s="507"/>
      <c r="C94" s="507"/>
      <c r="D94" s="507"/>
      <c r="E94" s="507"/>
      <c r="F94" s="507"/>
      <c r="G94" s="71"/>
      <c r="H94" s="73"/>
    </row>
    <row r="95" spans="1:8" ht="18.75" customHeight="1" thickBot="1">
      <c r="A95" s="472" t="s">
        <v>745</v>
      </c>
      <c r="B95" s="472"/>
      <c r="C95" s="472"/>
      <c r="D95" s="472"/>
      <c r="E95" s="472"/>
      <c r="F95" s="472"/>
      <c r="G95" s="472"/>
      <c r="H95" s="472"/>
    </row>
    <row r="96" spans="1:8" ht="25.5" customHeight="1">
      <c r="A96" s="495" t="s">
        <v>744</v>
      </c>
      <c r="B96" s="496"/>
      <c r="C96" s="460" t="s">
        <v>743</v>
      </c>
      <c r="D96" s="459"/>
      <c r="E96" s="490"/>
      <c r="F96" s="497" t="s">
        <v>757</v>
      </c>
      <c r="G96" s="497"/>
      <c r="H96" s="498"/>
    </row>
    <row r="97" spans="1:8" ht="25.5" customHeight="1" thickBot="1">
      <c r="A97" s="522"/>
      <c r="B97" s="523"/>
      <c r="C97" s="491"/>
      <c r="D97" s="492"/>
      <c r="E97" s="493"/>
      <c r="F97" s="524">
        <f>IF(COUNTA(A97,C97)=0,"",ROUNDDOWN(AVERAGE(A97:E97),0))</f>
      </c>
      <c r="G97" s="525"/>
      <c r="H97" s="526"/>
    </row>
    <row r="98" spans="1:8" ht="16.5" customHeight="1" thickTop="1">
      <c r="A98" s="501" t="s">
        <v>746</v>
      </c>
      <c r="B98" s="502"/>
      <c r="C98" s="502"/>
      <c r="D98" s="502"/>
      <c r="E98" s="502"/>
      <c r="F98" s="502"/>
      <c r="G98" s="502"/>
      <c r="H98" s="503"/>
    </row>
    <row r="99" spans="1:8" ht="16.5" customHeight="1">
      <c r="A99" s="456" t="s">
        <v>597</v>
      </c>
      <c r="B99" s="457"/>
      <c r="C99" s="494" t="s">
        <v>598</v>
      </c>
      <c r="D99" s="457"/>
      <c r="E99" s="494" t="s">
        <v>599</v>
      </c>
      <c r="F99" s="457"/>
      <c r="G99" s="92" t="s">
        <v>596</v>
      </c>
      <c r="H99" s="93" t="s">
        <v>595</v>
      </c>
    </row>
    <row r="100" spans="1:8" ht="28.5" customHeight="1">
      <c r="A100" s="527"/>
      <c r="B100" s="528"/>
      <c r="C100" s="478"/>
      <c r="D100" s="478"/>
      <c r="E100" s="478"/>
      <c r="F100" s="478"/>
      <c r="G100" s="184"/>
      <c r="H100" s="185"/>
    </row>
    <row r="101" spans="1:8" ht="28.5" customHeight="1">
      <c r="A101" s="529"/>
      <c r="B101" s="530"/>
      <c r="C101" s="479"/>
      <c r="D101" s="479"/>
      <c r="E101" s="479"/>
      <c r="F101" s="479"/>
      <c r="G101" s="74"/>
      <c r="H101" s="186"/>
    </row>
    <row r="102" spans="1:8" ht="28.5" customHeight="1">
      <c r="A102" s="529"/>
      <c r="B102" s="530"/>
      <c r="C102" s="479"/>
      <c r="D102" s="479"/>
      <c r="E102" s="479"/>
      <c r="F102" s="479"/>
      <c r="G102" s="74"/>
      <c r="H102" s="186"/>
    </row>
    <row r="103" spans="1:8" ht="28.5" customHeight="1">
      <c r="A103" s="529"/>
      <c r="B103" s="530"/>
      <c r="C103" s="479"/>
      <c r="D103" s="479"/>
      <c r="E103" s="479"/>
      <c r="F103" s="479"/>
      <c r="G103" s="74"/>
      <c r="H103" s="186"/>
    </row>
    <row r="104" spans="1:8" ht="28.5" customHeight="1" thickBot="1">
      <c r="A104" s="531"/>
      <c r="B104" s="532"/>
      <c r="C104" s="477"/>
      <c r="D104" s="477"/>
      <c r="E104" s="477"/>
      <c r="F104" s="477"/>
      <c r="G104" s="187"/>
      <c r="H104" s="188"/>
    </row>
    <row r="105" spans="1:8" ht="35.25" customHeight="1" thickBot="1">
      <c r="A105" s="472" t="s">
        <v>742</v>
      </c>
      <c r="B105" s="472"/>
      <c r="C105" s="472"/>
      <c r="D105" s="472"/>
      <c r="E105" s="472"/>
      <c r="F105" s="472"/>
      <c r="G105" s="472"/>
      <c r="H105" s="472"/>
    </row>
    <row r="106" spans="1:8" ht="18.75" customHeight="1">
      <c r="A106" s="495" t="s">
        <v>68</v>
      </c>
      <c r="B106" s="496"/>
      <c r="C106" s="496"/>
      <c r="D106" s="496"/>
      <c r="E106" s="496"/>
      <c r="F106" s="496"/>
      <c r="G106" s="496" t="s">
        <v>67</v>
      </c>
      <c r="H106" s="538"/>
    </row>
    <row r="107" spans="1:8" ht="21" customHeight="1">
      <c r="A107" s="514"/>
      <c r="B107" s="515"/>
      <c r="C107" s="515"/>
      <c r="D107" s="515"/>
      <c r="E107" s="515"/>
      <c r="F107" s="515"/>
      <c r="G107" s="518" t="s">
        <v>66</v>
      </c>
      <c r="H107" s="519"/>
    </row>
    <row r="108" spans="1:8" ht="21" customHeight="1">
      <c r="A108" s="514"/>
      <c r="B108" s="515"/>
      <c r="C108" s="515"/>
      <c r="D108" s="515"/>
      <c r="E108" s="515"/>
      <c r="F108" s="515"/>
      <c r="G108" s="518"/>
      <c r="H108" s="519"/>
    </row>
    <row r="109" spans="1:8" ht="21" customHeight="1">
      <c r="A109" s="514"/>
      <c r="B109" s="515"/>
      <c r="C109" s="515"/>
      <c r="D109" s="515"/>
      <c r="E109" s="515"/>
      <c r="F109" s="515"/>
      <c r="G109" s="518" t="s">
        <v>65</v>
      </c>
      <c r="H109" s="519"/>
    </row>
    <row r="110" spans="1:8" ht="21" customHeight="1" thickBot="1">
      <c r="A110" s="516"/>
      <c r="B110" s="517"/>
      <c r="C110" s="517"/>
      <c r="D110" s="517"/>
      <c r="E110" s="517"/>
      <c r="F110" s="517"/>
      <c r="G110" s="520"/>
      <c r="H110" s="521"/>
    </row>
    <row r="111" spans="1:8" ht="18.75" customHeight="1">
      <c r="A111" s="537"/>
      <c r="B111" s="455"/>
      <c r="C111" s="455"/>
      <c r="D111" s="455"/>
      <c r="E111" s="455"/>
      <c r="F111" s="455"/>
      <c r="G111" s="455"/>
      <c r="H111" s="455"/>
    </row>
    <row r="112" spans="1:8" ht="24.75" customHeight="1" thickBot="1">
      <c r="A112" s="76" t="s">
        <v>674</v>
      </c>
      <c r="B112" s="67"/>
      <c r="C112" s="67"/>
      <c r="D112" s="68" t="s">
        <v>600</v>
      </c>
      <c r="E112" s="67"/>
      <c r="F112" s="67"/>
      <c r="G112" s="67"/>
      <c r="H112" s="67"/>
    </row>
    <row r="113" spans="1:8" ht="27" customHeight="1" thickBot="1">
      <c r="A113" s="465" t="s">
        <v>608</v>
      </c>
      <c r="B113" s="466"/>
      <c r="C113" s="462">
        <f>IF('申請書１'!$C$9="","",'申請書１'!$C$9)</f>
      </c>
      <c r="D113" s="463"/>
      <c r="E113" s="463"/>
      <c r="F113" s="463"/>
      <c r="G113" s="463"/>
      <c r="H113" s="464"/>
    </row>
    <row r="114" spans="1:8" ht="19.5" customHeight="1" thickBot="1">
      <c r="A114" s="467" t="s">
        <v>739</v>
      </c>
      <c r="B114" s="467"/>
      <c r="C114" s="467"/>
      <c r="D114" s="467"/>
      <c r="E114" s="467"/>
      <c r="F114" s="467"/>
      <c r="G114" s="467"/>
      <c r="H114" s="467"/>
    </row>
    <row r="115" spans="1:8" ht="19.5" customHeight="1">
      <c r="A115" s="458" t="s">
        <v>74</v>
      </c>
      <c r="B115" s="459"/>
      <c r="C115" s="459"/>
      <c r="D115" s="460" t="s">
        <v>73</v>
      </c>
      <c r="E115" s="459"/>
      <c r="F115" s="459"/>
      <c r="G115" s="459"/>
      <c r="H115" s="461"/>
    </row>
    <row r="116" spans="1:8" ht="27" customHeight="1">
      <c r="A116" s="480"/>
      <c r="B116" s="481"/>
      <c r="C116" s="482"/>
      <c r="D116" s="483"/>
      <c r="E116" s="481"/>
      <c r="F116" s="481"/>
      <c r="G116" s="481"/>
      <c r="H116" s="484"/>
    </row>
    <row r="117" spans="1:8" ht="18.75" customHeight="1">
      <c r="A117" s="485" t="s">
        <v>703</v>
      </c>
      <c r="B117" s="486"/>
      <c r="C117" s="486"/>
      <c r="D117" s="486"/>
      <c r="E117" s="486"/>
      <c r="F117" s="486"/>
      <c r="G117" s="486"/>
      <c r="H117" s="487"/>
    </row>
    <row r="118" spans="1:8" ht="18.75" customHeight="1">
      <c r="A118" s="189" t="s">
        <v>701</v>
      </c>
      <c r="B118" s="137">
        <f ca="1">IF(ISERROR(MATCH(LEFT(D$116,4)&amp;10,'業種コード'!$K:$K,)),"",INDIRECT("業種コード!j"&amp;MATCH(LEFT(D$116,4)&amp;10,'業種コード'!$K:$K)))</f>
      </c>
      <c r="C118" s="190" t="s">
        <v>701</v>
      </c>
      <c r="D118" s="468">
        <f ca="1">IF(ISERROR(MATCH(LEFT(D$116,4)&amp;16,'業種コード'!$K:$K,)),"",INDIRECT("業種コード!j"&amp;MATCH(LEFT(D$116,4)&amp;16,'業種コード'!$K:$K)))</f>
      </c>
      <c r="E118" s="469"/>
      <c r="F118" s="190" t="s">
        <v>701</v>
      </c>
      <c r="G118" s="470">
        <f ca="1">IF(ISERROR(MATCH(LEFT(D$116,4)&amp;22,'業種コード'!$K:$K,)),"",INDIRECT("業種コード!j"&amp;MATCH(LEFT(D$116,4)&amp;22,'業種コード'!$K:$K)))</f>
      </c>
      <c r="H118" s="471">
        <f ca="1">IF(ISERROR(MATCH(LEFT(H$5,4)&amp;16,#REF!,)),"",INDIRECT("業種コード!j"&amp;MATCH(LEFT(H$5,4)&amp;16,#REF!)))</f>
      </c>
    </row>
    <row r="119" spans="1:8" ht="18.75" customHeight="1">
      <c r="A119" s="191" t="s">
        <v>701</v>
      </c>
      <c r="B119" s="135">
        <f ca="1">IF(ISERROR(MATCH(LEFT(D$116,4)&amp;11,'業種コード'!$K:$K,)),"",INDIRECT("業種コード!j"&amp;MATCH(LEFT(D$116,4)&amp;11,'業種コード'!$K:$K)))</f>
      </c>
      <c r="C119" s="192" t="s">
        <v>701</v>
      </c>
      <c r="D119" s="473">
        <f ca="1">IF(ISERROR(MATCH(LEFT(D$116,4)&amp;17,'業種コード'!$K:$K,)),"",INDIRECT("業種コード!j"&amp;MATCH(LEFT(D$116,4)&amp;17,'業種コード'!$K:$K)))</f>
      </c>
      <c r="E119" s="474"/>
      <c r="F119" s="192" t="s">
        <v>701</v>
      </c>
      <c r="G119" s="488">
        <f ca="1">IF(ISERROR(MATCH(LEFT(D$116,4)&amp;23,'業種コード'!$K:$K,)),"",INDIRECT("業種コード!j"&amp;MATCH(LEFT(D$116,4)&amp;23,'業種コード'!$K:$K)))</f>
      </c>
      <c r="H119" s="489">
        <f ca="1">IF(ISERROR(MATCH(LEFT(H$5,4)&amp;16,#REF!,)),"",INDIRECT("業種コード!j"&amp;MATCH(LEFT(H$5,4)&amp;16,#REF!)))</f>
      </c>
    </row>
    <row r="120" spans="1:8" ht="18.75" customHeight="1">
      <c r="A120" s="191" t="s">
        <v>701</v>
      </c>
      <c r="B120" s="135">
        <f ca="1">IF(ISERROR(MATCH(LEFT(D$116,4)&amp;12,'業種コード'!$K:$K,)),"",INDIRECT("業種コード!j"&amp;MATCH(LEFT(D$116,4)&amp;12,'業種コード'!$K:$K)))</f>
      </c>
      <c r="C120" s="192" t="s">
        <v>700</v>
      </c>
      <c r="D120" s="473">
        <f ca="1">IF(ISERROR(MATCH(LEFT(D$116,4)&amp;18,'業種コード'!$K:$K,)),"",INDIRECT("業種コード!j"&amp;MATCH(LEFT(D$116,4)&amp;18,'業種コード'!$K:$K)))</f>
      </c>
      <c r="E120" s="474"/>
      <c r="F120" s="192" t="s">
        <v>701</v>
      </c>
      <c r="G120" s="488">
        <f ca="1">IF(ISERROR(MATCH(LEFT(D$116,4)&amp;24,'業種コード'!$K:$K,)),"",INDIRECT("業種コード!j"&amp;MATCH(LEFT(D$116,4)&amp;24,'業種コード'!$K:$K)))</f>
      </c>
      <c r="H120" s="489">
        <f ca="1">IF(ISERROR(MATCH(LEFT(H$5,4)&amp;16,#REF!,)),"",INDIRECT("業種コード!j"&amp;MATCH(LEFT(H$5,4)&amp;16,#REF!)))</f>
      </c>
    </row>
    <row r="121" spans="1:8" ht="18.75" customHeight="1">
      <c r="A121" s="191" t="s">
        <v>700</v>
      </c>
      <c r="B121" s="135">
        <f ca="1">IF(ISERROR(MATCH(LEFT(D$116,4)&amp;13,'業種コード'!$K:$K,)),"",INDIRECT("業種コード!j"&amp;MATCH(LEFT(D$116,4)&amp;13,'業種コード'!$K:$K)))</f>
      </c>
      <c r="C121" s="192" t="s">
        <v>700</v>
      </c>
      <c r="D121" s="473">
        <f ca="1">IF(ISERROR(MATCH(LEFT(D$116,4)&amp;19,'業種コード'!$K:$K,)),"",INDIRECT("業種コード!j"&amp;MATCH(LEFT(D$116,4)&amp;19,'業種コード'!$K:$K)))</f>
      </c>
      <c r="E121" s="474"/>
      <c r="F121" s="192" t="s">
        <v>700</v>
      </c>
      <c r="G121" s="488">
        <f ca="1">IF(ISERROR(MATCH(LEFT(D$116,4)&amp;25,'業種コード'!$K:$K,)),"",INDIRECT("業種コード!j"&amp;MATCH(LEFT(D$116,4)&amp;25,'業種コード'!$K:$K)))</f>
      </c>
      <c r="H121" s="489">
        <f ca="1">IF(ISERROR(MATCH(LEFT(H$5,4)&amp;16,#REF!,)),"",INDIRECT("業種コード!j"&amp;MATCH(LEFT(H$5,4)&amp;16,#REF!)))</f>
      </c>
    </row>
    <row r="122" spans="1:8" ht="18.75" customHeight="1">
      <c r="A122" s="191" t="s">
        <v>701</v>
      </c>
      <c r="B122" s="135">
        <f ca="1">IF(ISERROR(MATCH(LEFT(D$116,4)&amp;14,'業種コード'!$K:$K,)),"",INDIRECT("業種コード!j"&amp;MATCH(LEFT(D$116,4)&amp;14,'業種コード'!$K:$K)))</f>
      </c>
      <c r="C122" s="192" t="s">
        <v>700</v>
      </c>
      <c r="D122" s="473">
        <f ca="1">IF(ISERROR(MATCH(LEFT(D$116,4)&amp;20,'業種コード'!$K:$K,)),"",INDIRECT("業種コード!j"&amp;MATCH(LEFT(D$116,4)&amp;20,'業種コード'!$K:$K)))</f>
      </c>
      <c r="E122" s="474"/>
      <c r="F122" s="192" t="s">
        <v>701</v>
      </c>
      <c r="G122" s="195"/>
      <c r="H122" s="196"/>
    </row>
    <row r="123" spans="1:8" ht="18.75" customHeight="1" thickBot="1">
      <c r="A123" s="193" t="s">
        <v>700</v>
      </c>
      <c r="B123" s="136">
        <f ca="1">IF(ISERROR(MATCH(LEFT(D$116,4)&amp;15,'業種コード'!$K:$K,)),"",INDIRECT("業種コード!j"&amp;MATCH(LEFT(D$116,4)&amp;15,'業種コード'!$K:$K)))</f>
      </c>
      <c r="C123" s="194" t="s">
        <v>700</v>
      </c>
      <c r="D123" s="475">
        <f ca="1">IF(ISERROR(MATCH(LEFT(D$116,4)&amp;21,'業種コード'!$K:$K,)),"",INDIRECT("業種コード!j"&amp;MATCH(LEFT(D$116,4)&amp;21,'業種コード'!$K:$K)))</f>
      </c>
      <c r="E123" s="476"/>
      <c r="F123" s="504"/>
      <c r="G123" s="504"/>
      <c r="H123" s="505"/>
    </row>
    <row r="124" spans="1:8" ht="18.75" customHeight="1" thickTop="1">
      <c r="A124" s="49" t="s">
        <v>701</v>
      </c>
      <c r="B124" s="64">
        <f ca="1">IF(ISERROR(MATCH(LEFT(D$116,4)&amp;90,'業種コード'!$K:$K,)),"",INDIRECT("業種コード!j"&amp;MATCH(LEFT(D$116,4)&amp;90,'業種コード'!$K:$K)))</f>
      </c>
      <c r="C124" s="63"/>
      <c r="D124" s="64"/>
      <c r="E124" s="64"/>
      <c r="F124" s="65"/>
      <c r="G124" s="65"/>
      <c r="H124" s="66"/>
    </row>
    <row r="125" spans="1:8" ht="18.75" customHeight="1" thickBot="1">
      <c r="A125" s="508"/>
      <c r="B125" s="509"/>
      <c r="C125" s="509"/>
      <c r="D125" s="509"/>
      <c r="E125" s="509"/>
      <c r="F125" s="509"/>
      <c r="G125" s="509"/>
      <c r="H125" s="510"/>
    </row>
    <row r="126" spans="1:8" ht="35.25" customHeight="1" thickBot="1">
      <c r="A126" s="511" t="s">
        <v>741</v>
      </c>
      <c r="B126" s="511"/>
      <c r="C126" s="511"/>
      <c r="D126" s="511"/>
      <c r="E126" s="511"/>
      <c r="F126" s="511"/>
      <c r="G126" s="511"/>
      <c r="H126" s="511"/>
    </row>
    <row r="127" spans="1:8" ht="21" customHeight="1">
      <c r="A127" s="458" t="s">
        <v>740</v>
      </c>
      <c r="B127" s="459"/>
      <c r="C127" s="459"/>
      <c r="D127" s="459"/>
      <c r="E127" s="459"/>
      <c r="F127" s="490"/>
      <c r="G127" s="134" t="s">
        <v>70</v>
      </c>
      <c r="H127" s="91" t="s">
        <v>69</v>
      </c>
    </row>
    <row r="128" spans="1:8" ht="21" customHeight="1">
      <c r="A128" s="512"/>
      <c r="B128" s="513"/>
      <c r="C128" s="513"/>
      <c r="D128" s="513"/>
      <c r="E128" s="513"/>
      <c r="F128" s="513"/>
      <c r="G128" s="182"/>
      <c r="H128" s="183"/>
    </row>
    <row r="129" spans="1:8" ht="21" customHeight="1">
      <c r="A129" s="499"/>
      <c r="B129" s="500"/>
      <c r="C129" s="500"/>
      <c r="D129" s="500"/>
      <c r="E129" s="500"/>
      <c r="F129" s="500"/>
      <c r="G129" s="70"/>
      <c r="H129" s="72"/>
    </row>
    <row r="130" spans="1:8" ht="21" customHeight="1">
      <c r="A130" s="499"/>
      <c r="B130" s="500"/>
      <c r="C130" s="500"/>
      <c r="D130" s="500"/>
      <c r="E130" s="500"/>
      <c r="F130" s="500"/>
      <c r="G130" s="70"/>
      <c r="H130" s="72"/>
    </row>
    <row r="131" spans="1:8" ht="21" customHeight="1" thickBot="1">
      <c r="A131" s="506"/>
      <c r="B131" s="507"/>
      <c r="C131" s="507"/>
      <c r="D131" s="507"/>
      <c r="E131" s="507"/>
      <c r="F131" s="507"/>
      <c r="G131" s="71"/>
      <c r="H131" s="73"/>
    </row>
    <row r="132" spans="1:8" ht="18.75" customHeight="1" thickBot="1">
      <c r="A132" s="472" t="s">
        <v>745</v>
      </c>
      <c r="B132" s="472"/>
      <c r="C132" s="472"/>
      <c r="D132" s="472"/>
      <c r="E132" s="472"/>
      <c r="F132" s="472"/>
      <c r="G132" s="472"/>
      <c r="H132" s="472"/>
    </row>
    <row r="133" spans="1:8" ht="25.5" customHeight="1">
      <c r="A133" s="495" t="s">
        <v>744</v>
      </c>
      <c r="B133" s="496"/>
      <c r="C133" s="460" t="s">
        <v>743</v>
      </c>
      <c r="D133" s="459"/>
      <c r="E133" s="490"/>
      <c r="F133" s="497" t="s">
        <v>757</v>
      </c>
      <c r="G133" s="497"/>
      <c r="H133" s="498"/>
    </row>
    <row r="134" spans="1:8" ht="25.5" customHeight="1" thickBot="1">
      <c r="A134" s="522"/>
      <c r="B134" s="523"/>
      <c r="C134" s="491"/>
      <c r="D134" s="492"/>
      <c r="E134" s="493"/>
      <c r="F134" s="524">
        <f>IF(COUNTA(A134,C134)=0,"",ROUNDDOWN(AVERAGE(A134:E134),0))</f>
      </c>
      <c r="G134" s="525"/>
      <c r="H134" s="526"/>
    </row>
    <row r="135" spans="1:8" ht="16.5" customHeight="1" thickTop="1">
      <c r="A135" s="501" t="s">
        <v>746</v>
      </c>
      <c r="B135" s="502"/>
      <c r="C135" s="502"/>
      <c r="D135" s="502"/>
      <c r="E135" s="502"/>
      <c r="F135" s="502"/>
      <c r="G135" s="502"/>
      <c r="H135" s="503"/>
    </row>
    <row r="136" spans="1:8" ht="16.5" customHeight="1">
      <c r="A136" s="456" t="s">
        <v>597</v>
      </c>
      <c r="B136" s="457"/>
      <c r="C136" s="494" t="s">
        <v>598</v>
      </c>
      <c r="D136" s="457"/>
      <c r="E136" s="494" t="s">
        <v>599</v>
      </c>
      <c r="F136" s="457"/>
      <c r="G136" s="92" t="s">
        <v>596</v>
      </c>
      <c r="H136" s="93" t="s">
        <v>595</v>
      </c>
    </row>
    <row r="137" spans="1:8" ht="28.5" customHeight="1">
      <c r="A137" s="527"/>
      <c r="B137" s="528"/>
      <c r="C137" s="478"/>
      <c r="D137" s="478"/>
      <c r="E137" s="478"/>
      <c r="F137" s="478"/>
      <c r="G137" s="184"/>
      <c r="H137" s="185"/>
    </row>
    <row r="138" spans="1:8" ht="28.5" customHeight="1">
      <c r="A138" s="529"/>
      <c r="B138" s="530"/>
      <c r="C138" s="479"/>
      <c r="D138" s="479"/>
      <c r="E138" s="479"/>
      <c r="F138" s="479"/>
      <c r="G138" s="74"/>
      <c r="H138" s="186"/>
    </row>
    <row r="139" spans="1:8" ht="28.5" customHeight="1">
      <c r="A139" s="529"/>
      <c r="B139" s="530"/>
      <c r="C139" s="479"/>
      <c r="D139" s="479"/>
      <c r="E139" s="479"/>
      <c r="F139" s="479"/>
      <c r="G139" s="74"/>
      <c r="H139" s="186"/>
    </row>
    <row r="140" spans="1:8" ht="28.5" customHeight="1">
      <c r="A140" s="529"/>
      <c r="B140" s="530"/>
      <c r="C140" s="479"/>
      <c r="D140" s="479"/>
      <c r="E140" s="479"/>
      <c r="F140" s="479"/>
      <c r="G140" s="74"/>
      <c r="H140" s="186"/>
    </row>
    <row r="141" spans="1:8" ht="28.5" customHeight="1" thickBot="1">
      <c r="A141" s="531"/>
      <c r="B141" s="532"/>
      <c r="C141" s="477"/>
      <c r="D141" s="477"/>
      <c r="E141" s="477"/>
      <c r="F141" s="477"/>
      <c r="G141" s="75"/>
      <c r="H141" s="197"/>
    </row>
    <row r="142" spans="1:8" ht="35.25" customHeight="1" thickBot="1">
      <c r="A142" s="472" t="s">
        <v>742</v>
      </c>
      <c r="B142" s="472"/>
      <c r="C142" s="472"/>
      <c r="D142" s="472"/>
      <c r="E142" s="472"/>
      <c r="F142" s="472"/>
      <c r="G142" s="472"/>
      <c r="H142" s="472"/>
    </row>
    <row r="143" spans="1:8" ht="18.75" customHeight="1">
      <c r="A143" s="495" t="s">
        <v>68</v>
      </c>
      <c r="B143" s="496"/>
      <c r="C143" s="496"/>
      <c r="D143" s="496"/>
      <c r="E143" s="496"/>
      <c r="F143" s="496"/>
      <c r="G143" s="496" t="s">
        <v>67</v>
      </c>
      <c r="H143" s="538"/>
    </row>
    <row r="144" spans="1:8" ht="21" customHeight="1">
      <c r="A144" s="514"/>
      <c r="B144" s="515"/>
      <c r="C144" s="515"/>
      <c r="D144" s="515"/>
      <c r="E144" s="515"/>
      <c r="F144" s="515"/>
      <c r="G144" s="518" t="s">
        <v>66</v>
      </c>
      <c r="H144" s="519"/>
    </row>
    <row r="145" spans="1:8" ht="21" customHeight="1">
      <c r="A145" s="514"/>
      <c r="B145" s="515"/>
      <c r="C145" s="515"/>
      <c r="D145" s="515"/>
      <c r="E145" s="515"/>
      <c r="F145" s="515"/>
      <c r="G145" s="518"/>
      <c r="H145" s="519"/>
    </row>
    <row r="146" spans="1:8" ht="21" customHeight="1">
      <c r="A146" s="514"/>
      <c r="B146" s="515"/>
      <c r="C146" s="515"/>
      <c r="D146" s="515"/>
      <c r="E146" s="515"/>
      <c r="F146" s="515"/>
      <c r="G146" s="518" t="s">
        <v>65</v>
      </c>
      <c r="H146" s="519"/>
    </row>
    <row r="147" spans="1:8" ht="21" customHeight="1" thickBot="1">
      <c r="A147" s="516"/>
      <c r="B147" s="517"/>
      <c r="C147" s="517"/>
      <c r="D147" s="517"/>
      <c r="E147" s="517"/>
      <c r="F147" s="517"/>
      <c r="G147" s="520"/>
      <c r="H147" s="521"/>
    </row>
    <row r="148" spans="1:8" ht="18.75" customHeight="1">
      <c r="A148" s="537"/>
      <c r="B148" s="455"/>
      <c r="C148" s="455"/>
      <c r="D148" s="455"/>
      <c r="E148" s="455"/>
      <c r="F148" s="455"/>
      <c r="G148" s="455"/>
      <c r="H148" s="455"/>
    </row>
    <row r="149" spans="1:8" ht="24.75" customHeight="1" thickBot="1">
      <c r="A149" s="76" t="s">
        <v>675</v>
      </c>
      <c r="B149" s="67"/>
      <c r="C149" s="67"/>
      <c r="D149" s="68" t="s">
        <v>600</v>
      </c>
      <c r="E149" s="67"/>
      <c r="F149" s="67"/>
      <c r="G149" s="67"/>
      <c r="H149" s="67"/>
    </row>
    <row r="150" spans="1:8" ht="27" customHeight="1" thickBot="1">
      <c r="A150" s="465" t="s">
        <v>608</v>
      </c>
      <c r="B150" s="466"/>
      <c r="C150" s="462">
        <f>IF('申請書１'!$C$9="","",'申請書１'!$C$9)</f>
      </c>
      <c r="D150" s="463"/>
      <c r="E150" s="463"/>
      <c r="F150" s="463"/>
      <c r="G150" s="463"/>
      <c r="H150" s="464"/>
    </row>
    <row r="151" spans="1:8" ht="19.5" customHeight="1" thickBot="1">
      <c r="A151" s="467" t="s">
        <v>739</v>
      </c>
      <c r="B151" s="467"/>
      <c r="C151" s="467"/>
      <c r="D151" s="467"/>
      <c r="E151" s="467"/>
      <c r="F151" s="467"/>
      <c r="G151" s="467"/>
      <c r="H151" s="467"/>
    </row>
    <row r="152" spans="1:8" ht="19.5" customHeight="1">
      <c r="A152" s="458" t="s">
        <v>74</v>
      </c>
      <c r="B152" s="459"/>
      <c r="C152" s="459"/>
      <c r="D152" s="460" t="s">
        <v>73</v>
      </c>
      <c r="E152" s="459"/>
      <c r="F152" s="459"/>
      <c r="G152" s="459"/>
      <c r="H152" s="461"/>
    </row>
    <row r="153" spans="1:8" ht="27" customHeight="1">
      <c r="A153" s="480"/>
      <c r="B153" s="481"/>
      <c r="C153" s="482"/>
      <c r="D153" s="483"/>
      <c r="E153" s="481"/>
      <c r="F153" s="481"/>
      <c r="G153" s="481"/>
      <c r="H153" s="484"/>
    </row>
    <row r="154" spans="1:8" ht="18.75" customHeight="1">
      <c r="A154" s="485" t="s">
        <v>703</v>
      </c>
      <c r="B154" s="486"/>
      <c r="C154" s="486"/>
      <c r="D154" s="486"/>
      <c r="E154" s="486"/>
      <c r="F154" s="486"/>
      <c r="G154" s="486"/>
      <c r="H154" s="487"/>
    </row>
    <row r="155" spans="1:8" ht="18.75" customHeight="1">
      <c r="A155" s="189" t="s">
        <v>701</v>
      </c>
      <c r="B155" s="137">
        <f ca="1">IF(ISERROR(MATCH(LEFT(D$153,4)&amp;10,'業種コード'!$K:$K,)),"",INDIRECT("業種コード!j"&amp;MATCH(LEFT(D$153,4)&amp;10,'業種コード'!$K:$K)))</f>
      </c>
      <c r="C155" s="190" t="s">
        <v>701</v>
      </c>
      <c r="D155" s="468">
        <f ca="1">IF(ISERROR(MATCH(LEFT(D$153,4)&amp;16,'業種コード'!$K:$K,)),"",INDIRECT("業種コード!j"&amp;MATCH(LEFT(D$153,4)&amp;16,'業種コード'!$K:$K)))</f>
      </c>
      <c r="E155" s="469"/>
      <c r="F155" s="190" t="s">
        <v>701</v>
      </c>
      <c r="G155" s="470">
        <f ca="1">IF(ISERROR(MATCH(LEFT(D$153,4)&amp;22,'業種コード'!$K:$K,)),"",INDIRECT("業種コード!j"&amp;MATCH(LEFT(D$153,4)&amp;22,'業種コード'!$K:$K)))</f>
      </c>
      <c r="H155" s="471">
        <f ca="1">IF(ISERROR(MATCH(LEFT(H$5,4)&amp;16,#REF!,)),"",INDIRECT("業種コード!j"&amp;MATCH(LEFT(H$5,4)&amp;16,#REF!)))</f>
      </c>
    </row>
    <row r="156" spans="1:8" ht="18.75" customHeight="1">
      <c r="A156" s="191" t="s">
        <v>700</v>
      </c>
      <c r="B156" s="135">
        <f ca="1">IF(ISERROR(MATCH(LEFT(D$153,4)&amp;11,'業種コード'!$K:$K,)),"",INDIRECT("業種コード!j"&amp;MATCH(LEFT(D$153,4)&amp;11,'業種コード'!$K:$K)))</f>
      </c>
      <c r="C156" s="192" t="s">
        <v>701</v>
      </c>
      <c r="D156" s="473">
        <f ca="1">IF(ISERROR(MATCH(LEFT(D$153,4)&amp;17,'業種コード'!$K:$K,)),"",INDIRECT("業種コード!j"&amp;MATCH(LEFT(D$153,4)&amp;17,'業種コード'!$K:$K)))</f>
      </c>
      <c r="E156" s="474"/>
      <c r="F156" s="192" t="s">
        <v>701</v>
      </c>
      <c r="G156" s="488">
        <f ca="1">IF(ISERROR(MATCH(LEFT(D$153,4)&amp;23,'業種コード'!$K:$K,)),"",INDIRECT("業種コード!j"&amp;MATCH(LEFT(D$153,4)&amp;23,'業種コード'!$K:$K)))</f>
      </c>
      <c r="H156" s="489">
        <f ca="1">IF(ISERROR(MATCH(LEFT(H$5,4)&amp;16,#REF!,)),"",INDIRECT("業種コード!j"&amp;MATCH(LEFT(H$5,4)&amp;16,#REF!)))</f>
      </c>
    </row>
    <row r="157" spans="1:8" ht="18.75" customHeight="1">
      <c r="A157" s="191" t="s">
        <v>701</v>
      </c>
      <c r="B157" s="135">
        <f ca="1">IF(ISERROR(MATCH(LEFT(D$153,4)&amp;12,'業種コード'!$K:$K,)),"",INDIRECT("業種コード!j"&amp;MATCH(LEFT(D$153,4)&amp;12,'業種コード'!$K:$K)))</f>
      </c>
      <c r="C157" s="192" t="s">
        <v>701</v>
      </c>
      <c r="D157" s="473">
        <f ca="1">IF(ISERROR(MATCH(LEFT(D$153,4)&amp;18,'業種コード'!$K:$K,)),"",INDIRECT("業種コード!j"&amp;MATCH(LEFT(D$153,4)&amp;18,'業種コード'!$K:$K)))</f>
      </c>
      <c r="E157" s="474"/>
      <c r="F157" s="192" t="s">
        <v>701</v>
      </c>
      <c r="G157" s="488">
        <f ca="1">IF(ISERROR(MATCH(LEFT(D$153,4)&amp;24,'業種コード'!$K:$K,)),"",INDIRECT("業種コード!j"&amp;MATCH(LEFT(D$153,4)&amp;24,'業種コード'!$K:$K)))</f>
      </c>
      <c r="H157" s="489">
        <f ca="1">IF(ISERROR(MATCH(LEFT(H$5,4)&amp;16,#REF!,)),"",INDIRECT("業種コード!j"&amp;MATCH(LEFT(H$5,4)&amp;16,#REF!)))</f>
      </c>
    </row>
    <row r="158" spans="1:8" ht="18.75" customHeight="1">
      <c r="A158" s="191" t="s">
        <v>700</v>
      </c>
      <c r="B158" s="135">
        <f ca="1">IF(ISERROR(MATCH(LEFT(D$153,4)&amp;13,'業種コード'!$K:$K,)),"",INDIRECT("業種コード!j"&amp;MATCH(LEFT(D$153,4)&amp;13,'業種コード'!$K:$K)))</f>
      </c>
      <c r="C158" s="192" t="s">
        <v>701</v>
      </c>
      <c r="D158" s="473">
        <f ca="1">IF(ISERROR(MATCH(LEFT(D$153,4)&amp;19,'業種コード'!$K:$K,)),"",INDIRECT("業種コード!j"&amp;MATCH(LEFT(D$153,4)&amp;19,'業種コード'!$K:$K)))</f>
      </c>
      <c r="E158" s="474"/>
      <c r="F158" s="192" t="s">
        <v>700</v>
      </c>
      <c r="G158" s="488">
        <f ca="1">IF(ISERROR(MATCH(LEFT(D$153,4)&amp;25,'業種コード'!$K:$K,)),"",INDIRECT("業種コード!j"&amp;MATCH(LEFT(D$153,4)&amp;25,'業種コード'!$K:$K)))</f>
      </c>
      <c r="H158" s="489">
        <f ca="1">IF(ISERROR(MATCH(LEFT(H$5,4)&amp;16,#REF!,)),"",INDIRECT("業種コード!j"&amp;MATCH(LEFT(H$5,4)&amp;16,#REF!)))</f>
      </c>
    </row>
    <row r="159" spans="1:8" ht="18.75" customHeight="1">
      <c r="A159" s="191" t="s">
        <v>701</v>
      </c>
      <c r="B159" s="135">
        <f ca="1">IF(ISERROR(MATCH(LEFT(D$153,4)&amp;14,'業種コード'!$K:$K,)),"",INDIRECT("業種コード!j"&amp;MATCH(LEFT(D$153,4)&amp;14,'業種コード'!$K:$K)))</f>
      </c>
      <c r="C159" s="192" t="s">
        <v>701</v>
      </c>
      <c r="D159" s="473">
        <f ca="1">IF(ISERROR(MATCH(LEFT(D$153,4)&amp;20,'業種コード'!$K:$K,)),"",INDIRECT("業種コード!j"&amp;MATCH(LEFT(D$153,4)&amp;20,'業種コード'!$K:$K)))</f>
      </c>
      <c r="E159" s="474"/>
      <c r="F159" s="192" t="s">
        <v>700</v>
      </c>
      <c r="G159" s="195"/>
      <c r="H159" s="196"/>
    </row>
    <row r="160" spans="1:8" ht="18.75" customHeight="1" thickBot="1">
      <c r="A160" s="193" t="s">
        <v>700</v>
      </c>
      <c r="B160" s="136">
        <f ca="1">IF(ISERROR(MATCH(LEFT(D$153,4)&amp;15,'業種コード'!$K:$K,)),"",INDIRECT("業種コード!j"&amp;MATCH(LEFT(D$153,4)&amp;15,'業種コード'!$K:$K)))</f>
      </c>
      <c r="C160" s="194" t="s">
        <v>701</v>
      </c>
      <c r="D160" s="475">
        <f ca="1">IF(ISERROR(MATCH(LEFT(D$153,4)&amp;21,'業種コード'!$K:$K,)),"",INDIRECT("業種コード!j"&amp;MATCH(LEFT(D$153,4)&amp;21,'業種コード'!$K:$K)))</f>
      </c>
      <c r="E160" s="476"/>
      <c r="F160" s="504"/>
      <c r="G160" s="504"/>
      <c r="H160" s="505"/>
    </row>
    <row r="161" spans="1:8" ht="18.75" customHeight="1" thickTop="1">
      <c r="A161" s="49" t="s">
        <v>701</v>
      </c>
      <c r="B161" s="64">
        <f ca="1">IF(ISERROR(MATCH(LEFT(D$153,4)&amp;90,'業種コード'!$K:$K,)),"",INDIRECT("業種コード!j"&amp;MATCH(LEFT(D$153,4)&amp;90,'業種コード'!$K:$K)))</f>
      </c>
      <c r="C161" s="63"/>
      <c r="D161" s="64"/>
      <c r="E161" s="64"/>
      <c r="F161" s="65"/>
      <c r="G161" s="65"/>
      <c r="H161" s="66"/>
    </row>
    <row r="162" spans="1:8" ht="18.75" customHeight="1" thickBot="1">
      <c r="A162" s="508"/>
      <c r="B162" s="509"/>
      <c r="C162" s="509"/>
      <c r="D162" s="509"/>
      <c r="E162" s="509"/>
      <c r="F162" s="509"/>
      <c r="G162" s="509"/>
      <c r="H162" s="510"/>
    </row>
    <row r="163" spans="1:8" ht="35.25" customHeight="1" thickBot="1">
      <c r="A163" s="511" t="s">
        <v>741</v>
      </c>
      <c r="B163" s="511"/>
      <c r="C163" s="511"/>
      <c r="D163" s="511"/>
      <c r="E163" s="511"/>
      <c r="F163" s="511"/>
      <c r="G163" s="511"/>
      <c r="H163" s="511"/>
    </row>
    <row r="164" spans="1:8" ht="21" customHeight="1">
      <c r="A164" s="458" t="s">
        <v>740</v>
      </c>
      <c r="B164" s="459"/>
      <c r="C164" s="459"/>
      <c r="D164" s="459"/>
      <c r="E164" s="459"/>
      <c r="F164" s="490"/>
      <c r="G164" s="134" t="s">
        <v>70</v>
      </c>
      <c r="H164" s="91" t="s">
        <v>69</v>
      </c>
    </row>
    <row r="165" spans="1:8" ht="21" customHeight="1">
      <c r="A165" s="512"/>
      <c r="B165" s="513"/>
      <c r="C165" s="513"/>
      <c r="D165" s="513"/>
      <c r="E165" s="513"/>
      <c r="F165" s="513"/>
      <c r="G165" s="182"/>
      <c r="H165" s="183"/>
    </row>
    <row r="166" spans="1:8" ht="21" customHeight="1">
      <c r="A166" s="499"/>
      <c r="B166" s="500"/>
      <c r="C166" s="500"/>
      <c r="D166" s="500"/>
      <c r="E166" s="500"/>
      <c r="F166" s="500"/>
      <c r="G166" s="70"/>
      <c r="H166" s="72"/>
    </row>
    <row r="167" spans="1:8" ht="21" customHeight="1">
      <c r="A167" s="499"/>
      <c r="B167" s="500"/>
      <c r="C167" s="500"/>
      <c r="D167" s="500"/>
      <c r="E167" s="500"/>
      <c r="F167" s="500"/>
      <c r="G167" s="70"/>
      <c r="H167" s="72"/>
    </row>
    <row r="168" spans="1:8" ht="21" customHeight="1" thickBot="1">
      <c r="A168" s="506"/>
      <c r="B168" s="507"/>
      <c r="C168" s="507"/>
      <c r="D168" s="507"/>
      <c r="E168" s="507"/>
      <c r="F168" s="507"/>
      <c r="G168" s="71"/>
      <c r="H168" s="73"/>
    </row>
    <row r="169" spans="1:8" ht="18.75" customHeight="1" thickBot="1">
      <c r="A169" s="472" t="s">
        <v>745</v>
      </c>
      <c r="B169" s="472"/>
      <c r="C169" s="472"/>
      <c r="D169" s="472"/>
      <c r="E169" s="472"/>
      <c r="F169" s="472"/>
      <c r="G169" s="472"/>
      <c r="H169" s="472"/>
    </row>
    <row r="170" spans="1:8" ht="25.5" customHeight="1">
      <c r="A170" s="495" t="s">
        <v>744</v>
      </c>
      <c r="B170" s="496"/>
      <c r="C170" s="460" t="s">
        <v>743</v>
      </c>
      <c r="D170" s="459"/>
      <c r="E170" s="490"/>
      <c r="F170" s="497" t="s">
        <v>757</v>
      </c>
      <c r="G170" s="497"/>
      <c r="H170" s="498"/>
    </row>
    <row r="171" spans="1:8" ht="25.5" customHeight="1" thickBot="1">
      <c r="A171" s="522"/>
      <c r="B171" s="523"/>
      <c r="C171" s="491"/>
      <c r="D171" s="492"/>
      <c r="E171" s="493"/>
      <c r="F171" s="524">
        <f>IF(COUNTA(A171,C171)=0,"",ROUNDDOWN(AVERAGE(A171:E171),0))</f>
      </c>
      <c r="G171" s="525"/>
      <c r="H171" s="526"/>
    </row>
    <row r="172" spans="1:8" ht="16.5" customHeight="1" thickTop="1">
      <c r="A172" s="501" t="s">
        <v>746</v>
      </c>
      <c r="B172" s="502"/>
      <c r="C172" s="502"/>
      <c r="D172" s="502"/>
      <c r="E172" s="502"/>
      <c r="F172" s="502"/>
      <c r="G172" s="502"/>
      <c r="H172" s="503"/>
    </row>
    <row r="173" spans="1:8" ht="16.5" customHeight="1">
      <c r="A173" s="456" t="s">
        <v>597</v>
      </c>
      <c r="B173" s="457"/>
      <c r="C173" s="494" t="s">
        <v>598</v>
      </c>
      <c r="D173" s="457"/>
      <c r="E173" s="494" t="s">
        <v>599</v>
      </c>
      <c r="F173" s="457"/>
      <c r="G173" s="92" t="s">
        <v>596</v>
      </c>
      <c r="H173" s="93" t="s">
        <v>595</v>
      </c>
    </row>
    <row r="174" spans="1:8" ht="28.5" customHeight="1">
      <c r="A174" s="527"/>
      <c r="B174" s="528"/>
      <c r="C174" s="478"/>
      <c r="D174" s="478"/>
      <c r="E174" s="478"/>
      <c r="F174" s="478"/>
      <c r="G174" s="184"/>
      <c r="H174" s="185"/>
    </row>
    <row r="175" spans="1:8" ht="28.5" customHeight="1">
      <c r="A175" s="529"/>
      <c r="B175" s="530"/>
      <c r="C175" s="479"/>
      <c r="D175" s="479"/>
      <c r="E175" s="479"/>
      <c r="F175" s="479"/>
      <c r="G175" s="74"/>
      <c r="H175" s="186"/>
    </row>
    <row r="176" spans="1:8" ht="28.5" customHeight="1">
      <c r="A176" s="529"/>
      <c r="B176" s="530"/>
      <c r="C176" s="479"/>
      <c r="D176" s="479"/>
      <c r="E176" s="479"/>
      <c r="F176" s="479"/>
      <c r="G176" s="74"/>
      <c r="H176" s="186"/>
    </row>
    <row r="177" spans="1:8" ht="28.5" customHeight="1">
      <c r="A177" s="529"/>
      <c r="B177" s="530"/>
      <c r="C177" s="479"/>
      <c r="D177" s="479"/>
      <c r="E177" s="479"/>
      <c r="F177" s="479"/>
      <c r="G177" s="74"/>
      <c r="H177" s="186"/>
    </row>
    <row r="178" spans="1:8" ht="28.5" customHeight="1" thickBot="1">
      <c r="A178" s="531"/>
      <c r="B178" s="532"/>
      <c r="C178" s="477"/>
      <c r="D178" s="477"/>
      <c r="E178" s="477"/>
      <c r="F178" s="477"/>
      <c r="G178" s="187"/>
      <c r="H178" s="188"/>
    </row>
    <row r="179" spans="1:8" ht="35.25" customHeight="1" thickBot="1">
      <c r="A179" s="472" t="s">
        <v>742</v>
      </c>
      <c r="B179" s="472"/>
      <c r="C179" s="472"/>
      <c r="D179" s="472"/>
      <c r="E179" s="472"/>
      <c r="F179" s="472"/>
      <c r="G179" s="472"/>
      <c r="H179" s="472"/>
    </row>
    <row r="180" spans="1:8" ht="18.75" customHeight="1">
      <c r="A180" s="495" t="s">
        <v>68</v>
      </c>
      <c r="B180" s="496"/>
      <c r="C180" s="496"/>
      <c r="D180" s="496"/>
      <c r="E180" s="496"/>
      <c r="F180" s="496"/>
      <c r="G180" s="496" t="s">
        <v>67</v>
      </c>
      <c r="H180" s="538"/>
    </row>
    <row r="181" spans="1:8" ht="21" customHeight="1">
      <c r="A181" s="514"/>
      <c r="B181" s="515"/>
      <c r="C181" s="515"/>
      <c r="D181" s="515"/>
      <c r="E181" s="515"/>
      <c r="F181" s="515"/>
      <c r="G181" s="518" t="s">
        <v>66</v>
      </c>
      <c r="H181" s="519"/>
    </row>
    <row r="182" spans="1:8" ht="21" customHeight="1">
      <c r="A182" s="514"/>
      <c r="B182" s="515"/>
      <c r="C182" s="515"/>
      <c r="D182" s="515"/>
      <c r="E182" s="515"/>
      <c r="F182" s="515"/>
      <c r="G182" s="518"/>
      <c r="H182" s="519"/>
    </row>
    <row r="183" spans="1:8" ht="21" customHeight="1">
      <c r="A183" s="514"/>
      <c r="B183" s="515"/>
      <c r="C183" s="515"/>
      <c r="D183" s="515"/>
      <c r="E183" s="515"/>
      <c r="F183" s="515"/>
      <c r="G183" s="518" t="s">
        <v>65</v>
      </c>
      <c r="H183" s="519"/>
    </row>
    <row r="184" spans="1:8" ht="21" customHeight="1" thickBot="1">
      <c r="A184" s="516"/>
      <c r="B184" s="517"/>
      <c r="C184" s="517"/>
      <c r="D184" s="517"/>
      <c r="E184" s="517"/>
      <c r="F184" s="517"/>
      <c r="G184" s="520"/>
      <c r="H184" s="521"/>
    </row>
    <row r="185" spans="1:8" ht="18.75" customHeight="1">
      <c r="A185" s="454"/>
      <c r="B185" s="455"/>
      <c r="C185" s="455"/>
      <c r="D185" s="455"/>
      <c r="E185" s="455"/>
      <c r="F185" s="455"/>
      <c r="G185" s="455"/>
      <c r="H185" s="455"/>
    </row>
    <row r="186" ht="18.75" customHeight="1"/>
    <row r="187" ht="18.75" customHeight="1"/>
    <row r="188" ht="18.75" customHeight="1"/>
  </sheetData>
  <sheetProtection password="CCC7" sheet="1" formatCells="0" selectLockedCells="1"/>
  <mergeCells count="301">
    <mergeCell ref="A181:F182"/>
    <mergeCell ref="G181:H182"/>
    <mergeCell ref="A183:F184"/>
    <mergeCell ref="G183:H184"/>
    <mergeCell ref="A178:B178"/>
    <mergeCell ref="C178:D178"/>
    <mergeCell ref="E178:F178"/>
    <mergeCell ref="A179:H179"/>
    <mergeCell ref="A180:F180"/>
    <mergeCell ref="G180:H180"/>
    <mergeCell ref="A176:B176"/>
    <mergeCell ref="C176:D176"/>
    <mergeCell ref="E176:F176"/>
    <mergeCell ref="A177:B177"/>
    <mergeCell ref="C177:D177"/>
    <mergeCell ref="E177:F177"/>
    <mergeCell ref="A174:B174"/>
    <mergeCell ref="C174:D174"/>
    <mergeCell ref="E174:F174"/>
    <mergeCell ref="A175:B175"/>
    <mergeCell ref="C175:D175"/>
    <mergeCell ref="E175:F175"/>
    <mergeCell ref="A171:B171"/>
    <mergeCell ref="C171:E171"/>
    <mergeCell ref="F171:H171"/>
    <mergeCell ref="A173:B173"/>
    <mergeCell ref="C173:D173"/>
    <mergeCell ref="E173:F173"/>
    <mergeCell ref="A172:H172"/>
    <mergeCell ref="A165:F165"/>
    <mergeCell ref="A166:F166"/>
    <mergeCell ref="A167:F167"/>
    <mergeCell ref="A168:F168"/>
    <mergeCell ref="A169:H169"/>
    <mergeCell ref="A170:B170"/>
    <mergeCell ref="C170:E170"/>
    <mergeCell ref="F170:H170"/>
    <mergeCell ref="D159:E159"/>
    <mergeCell ref="D160:E160"/>
    <mergeCell ref="F160:H160"/>
    <mergeCell ref="A162:H162"/>
    <mergeCell ref="A163:H163"/>
    <mergeCell ref="A164:F164"/>
    <mergeCell ref="D156:E156"/>
    <mergeCell ref="G156:H156"/>
    <mergeCell ref="D157:E157"/>
    <mergeCell ref="G157:H157"/>
    <mergeCell ref="D158:E158"/>
    <mergeCell ref="G158:H158"/>
    <mergeCell ref="A152:C152"/>
    <mergeCell ref="D152:H152"/>
    <mergeCell ref="A153:C153"/>
    <mergeCell ref="D153:H153"/>
    <mergeCell ref="A154:H154"/>
    <mergeCell ref="D155:E155"/>
    <mergeCell ref="G155:H155"/>
    <mergeCell ref="A144:F145"/>
    <mergeCell ref="G144:H145"/>
    <mergeCell ref="A146:F147"/>
    <mergeCell ref="G146:H147"/>
    <mergeCell ref="C150:H150"/>
    <mergeCell ref="A151:H151"/>
    <mergeCell ref="A148:H148"/>
    <mergeCell ref="A141:B141"/>
    <mergeCell ref="C141:D141"/>
    <mergeCell ref="E141:F141"/>
    <mergeCell ref="A142:H142"/>
    <mergeCell ref="A143:F143"/>
    <mergeCell ref="G143:H143"/>
    <mergeCell ref="A139:B139"/>
    <mergeCell ref="C139:D139"/>
    <mergeCell ref="E139:F139"/>
    <mergeCell ref="A140:B140"/>
    <mergeCell ref="C140:D140"/>
    <mergeCell ref="E140:F140"/>
    <mergeCell ref="A137:B137"/>
    <mergeCell ref="C137:D137"/>
    <mergeCell ref="E137:F137"/>
    <mergeCell ref="A138:B138"/>
    <mergeCell ref="C138:D138"/>
    <mergeCell ref="E138:F138"/>
    <mergeCell ref="A134:B134"/>
    <mergeCell ref="C134:E134"/>
    <mergeCell ref="F134:H134"/>
    <mergeCell ref="A136:B136"/>
    <mergeCell ref="C136:D136"/>
    <mergeCell ref="E136:F136"/>
    <mergeCell ref="A135:H135"/>
    <mergeCell ref="A128:F128"/>
    <mergeCell ref="A129:F129"/>
    <mergeCell ref="A130:F130"/>
    <mergeCell ref="A131:F131"/>
    <mergeCell ref="A132:H132"/>
    <mergeCell ref="A133:B133"/>
    <mergeCell ref="C133:E133"/>
    <mergeCell ref="F133:H133"/>
    <mergeCell ref="D122:E122"/>
    <mergeCell ref="D123:E123"/>
    <mergeCell ref="F123:H123"/>
    <mergeCell ref="A125:H125"/>
    <mergeCell ref="A126:H126"/>
    <mergeCell ref="A127:F127"/>
    <mergeCell ref="D119:E119"/>
    <mergeCell ref="G119:H119"/>
    <mergeCell ref="D120:E120"/>
    <mergeCell ref="G120:H120"/>
    <mergeCell ref="D121:E121"/>
    <mergeCell ref="G121:H121"/>
    <mergeCell ref="A115:C115"/>
    <mergeCell ref="D115:H115"/>
    <mergeCell ref="A116:C116"/>
    <mergeCell ref="D116:H116"/>
    <mergeCell ref="A117:H117"/>
    <mergeCell ref="D118:E118"/>
    <mergeCell ref="G118:H118"/>
    <mergeCell ref="A107:F108"/>
    <mergeCell ref="G107:H108"/>
    <mergeCell ref="A109:F110"/>
    <mergeCell ref="G109:H110"/>
    <mergeCell ref="C113:H113"/>
    <mergeCell ref="A114:H114"/>
    <mergeCell ref="A111:H111"/>
    <mergeCell ref="A104:B104"/>
    <mergeCell ref="C104:D104"/>
    <mergeCell ref="E104:F104"/>
    <mergeCell ref="A105:H105"/>
    <mergeCell ref="A106:F106"/>
    <mergeCell ref="G106:H106"/>
    <mergeCell ref="A102:B102"/>
    <mergeCell ref="C102:D102"/>
    <mergeCell ref="E102:F102"/>
    <mergeCell ref="A103:B103"/>
    <mergeCell ref="C103:D103"/>
    <mergeCell ref="E103:F103"/>
    <mergeCell ref="A100:B100"/>
    <mergeCell ref="C100:D100"/>
    <mergeCell ref="E100:F100"/>
    <mergeCell ref="A101:B101"/>
    <mergeCell ref="C101:D101"/>
    <mergeCell ref="E101:F101"/>
    <mergeCell ref="A97:B97"/>
    <mergeCell ref="C97:E97"/>
    <mergeCell ref="F97:H97"/>
    <mergeCell ref="A99:B99"/>
    <mergeCell ref="C99:D99"/>
    <mergeCell ref="E99:F99"/>
    <mergeCell ref="A98:H98"/>
    <mergeCell ref="A91:F91"/>
    <mergeCell ref="A92:F92"/>
    <mergeCell ref="A93:F93"/>
    <mergeCell ref="A94:F94"/>
    <mergeCell ref="A95:H95"/>
    <mergeCell ref="A96:B96"/>
    <mergeCell ref="C96:E96"/>
    <mergeCell ref="F96:H96"/>
    <mergeCell ref="D85:E85"/>
    <mergeCell ref="D86:E86"/>
    <mergeCell ref="F86:H86"/>
    <mergeCell ref="A88:H88"/>
    <mergeCell ref="A89:H89"/>
    <mergeCell ref="A90:F90"/>
    <mergeCell ref="D82:E82"/>
    <mergeCell ref="G82:H82"/>
    <mergeCell ref="D83:E83"/>
    <mergeCell ref="G83:H83"/>
    <mergeCell ref="D84:E84"/>
    <mergeCell ref="G84:H84"/>
    <mergeCell ref="A78:C78"/>
    <mergeCell ref="D78:H78"/>
    <mergeCell ref="A79:C79"/>
    <mergeCell ref="D79:H79"/>
    <mergeCell ref="A80:H80"/>
    <mergeCell ref="D81:E81"/>
    <mergeCell ref="G81:H81"/>
    <mergeCell ref="A70:F71"/>
    <mergeCell ref="G70:H71"/>
    <mergeCell ref="A72:F73"/>
    <mergeCell ref="G72:H73"/>
    <mergeCell ref="C76:H76"/>
    <mergeCell ref="A77:H77"/>
    <mergeCell ref="A74:H74"/>
    <mergeCell ref="C67:D67"/>
    <mergeCell ref="E67:F67"/>
    <mergeCell ref="A63:B63"/>
    <mergeCell ref="C63:D63"/>
    <mergeCell ref="E63:F63"/>
    <mergeCell ref="A64:B64"/>
    <mergeCell ref="C64:D64"/>
    <mergeCell ref="E64:F64"/>
    <mergeCell ref="A68:H68"/>
    <mergeCell ref="A69:F69"/>
    <mergeCell ref="G69:H69"/>
    <mergeCell ref="A65:B65"/>
    <mergeCell ref="C65:D65"/>
    <mergeCell ref="E65:F65"/>
    <mergeCell ref="A66:B66"/>
    <mergeCell ref="C66:D66"/>
    <mergeCell ref="E66:F66"/>
    <mergeCell ref="A67:B67"/>
    <mergeCell ref="A62:B62"/>
    <mergeCell ref="C62:D62"/>
    <mergeCell ref="E62:F62"/>
    <mergeCell ref="A59:B59"/>
    <mergeCell ref="C59:E59"/>
    <mergeCell ref="F59:H59"/>
    <mergeCell ref="A60:B60"/>
    <mergeCell ref="C60:E60"/>
    <mergeCell ref="F60:H60"/>
    <mergeCell ref="A61:H61"/>
    <mergeCell ref="A58:H58"/>
    <mergeCell ref="A51:H51"/>
    <mergeCell ref="A53:F53"/>
    <mergeCell ref="A54:F54"/>
    <mergeCell ref="A55:F55"/>
    <mergeCell ref="A56:F56"/>
    <mergeCell ref="A52:H52"/>
    <mergeCell ref="D47:E47"/>
    <mergeCell ref="D48:E48"/>
    <mergeCell ref="G47:H47"/>
    <mergeCell ref="D49:E49"/>
    <mergeCell ref="F49:H49"/>
    <mergeCell ref="A57:F57"/>
    <mergeCell ref="D45:E45"/>
    <mergeCell ref="G45:H45"/>
    <mergeCell ref="A42:C42"/>
    <mergeCell ref="D42:H42"/>
    <mergeCell ref="A43:H43"/>
    <mergeCell ref="D46:E46"/>
    <mergeCell ref="G46:H46"/>
    <mergeCell ref="C2:H2"/>
    <mergeCell ref="A26:B26"/>
    <mergeCell ref="A27:B27"/>
    <mergeCell ref="A28:B28"/>
    <mergeCell ref="A29:B29"/>
    <mergeCell ref="A30:B30"/>
    <mergeCell ref="C26:D26"/>
    <mergeCell ref="C27:D27"/>
    <mergeCell ref="C28:D28"/>
    <mergeCell ref="C29:D29"/>
    <mergeCell ref="A35:F36"/>
    <mergeCell ref="G35:H36"/>
    <mergeCell ref="A23:B23"/>
    <mergeCell ref="F23:H23"/>
    <mergeCell ref="A32:F32"/>
    <mergeCell ref="G32:H32"/>
    <mergeCell ref="A33:F34"/>
    <mergeCell ref="G33:H34"/>
    <mergeCell ref="C25:D25"/>
    <mergeCell ref="E28:F28"/>
    <mergeCell ref="A20:F20"/>
    <mergeCell ref="A14:H14"/>
    <mergeCell ref="A15:H15"/>
    <mergeCell ref="A16:F16"/>
    <mergeCell ref="A17:F17"/>
    <mergeCell ref="G11:H11"/>
    <mergeCell ref="E29:F29"/>
    <mergeCell ref="E30:F30"/>
    <mergeCell ref="G9:H9"/>
    <mergeCell ref="D7:E7"/>
    <mergeCell ref="G10:H10"/>
    <mergeCell ref="D8:E8"/>
    <mergeCell ref="D9:E9"/>
    <mergeCell ref="D10:E10"/>
    <mergeCell ref="F12:H12"/>
    <mergeCell ref="G7:H7"/>
    <mergeCell ref="G8:H8"/>
    <mergeCell ref="C22:E22"/>
    <mergeCell ref="C23:E23"/>
    <mergeCell ref="A21:H21"/>
    <mergeCell ref="E25:F25"/>
    <mergeCell ref="A22:B22"/>
    <mergeCell ref="F22:H22"/>
    <mergeCell ref="A18:F18"/>
    <mergeCell ref="A19:F19"/>
    <mergeCell ref="A24:H24"/>
    <mergeCell ref="A3:H3"/>
    <mergeCell ref="A4:C4"/>
    <mergeCell ref="D4:H4"/>
    <mergeCell ref="A5:C5"/>
    <mergeCell ref="D5:H5"/>
    <mergeCell ref="A6:H6"/>
    <mergeCell ref="A40:H40"/>
    <mergeCell ref="D44:E44"/>
    <mergeCell ref="G44:H44"/>
    <mergeCell ref="A31:H31"/>
    <mergeCell ref="A37:H37"/>
    <mergeCell ref="D11:E11"/>
    <mergeCell ref="D12:E12"/>
    <mergeCell ref="C30:D30"/>
    <mergeCell ref="E26:F26"/>
    <mergeCell ref="E27:F27"/>
    <mergeCell ref="A185:H185"/>
    <mergeCell ref="A25:B25"/>
    <mergeCell ref="A41:C41"/>
    <mergeCell ref="D41:H41"/>
    <mergeCell ref="C39:H39"/>
    <mergeCell ref="A2:B2"/>
    <mergeCell ref="A39:B39"/>
    <mergeCell ref="A76:B76"/>
    <mergeCell ref="A113:B113"/>
    <mergeCell ref="A150:B150"/>
  </mergeCells>
  <conditionalFormatting sqref="A17:A20">
    <cfRule type="expression" priority="73" dxfId="40" stopIfTrue="1">
      <formula>申請書３!#REF!=""</formula>
    </cfRule>
  </conditionalFormatting>
  <conditionalFormatting sqref="A7 A13">
    <cfRule type="expression" priority="72" dxfId="40" stopIfTrue="1">
      <formula>B7=""</formula>
    </cfRule>
  </conditionalFormatting>
  <conditionalFormatting sqref="A14">
    <cfRule type="expression" priority="71" dxfId="41" stopIfTrue="1">
      <formula>B14=""</formula>
    </cfRule>
  </conditionalFormatting>
  <conditionalFormatting sqref="A8:A12">
    <cfRule type="expression" priority="41" dxfId="40" stopIfTrue="1">
      <formula>B8=""</formula>
    </cfRule>
  </conditionalFormatting>
  <conditionalFormatting sqref="C7">
    <cfRule type="expression" priority="40" dxfId="40" stopIfTrue="1">
      <formula>D7=""</formula>
    </cfRule>
  </conditionalFormatting>
  <conditionalFormatting sqref="C8:C12">
    <cfRule type="expression" priority="39" dxfId="40" stopIfTrue="1">
      <formula>D8=""</formula>
    </cfRule>
  </conditionalFormatting>
  <conditionalFormatting sqref="F7">
    <cfRule type="expression" priority="38" dxfId="40" stopIfTrue="1">
      <formula>G7=""</formula>
    </cfRule>
  </conditionalFormatting>
  <conditionalFormatting sqref="F8:F11">
    <cfRule type="expression" priority="37" dxfId="40" stopIfTrue="1">
      <formula>G8=""</formula>
    </cfRule>
  </conditionalFormatting>
  <conditionalFormatting sqref="A44 A50">
    <cfRule type="expression" priority="35" dxfId="40" stopIfTrue="1">
      <formula>B44=""</formula>
    </cfRule>
  </conditionalFormatting>
  <conditionalFormatting sqref="A51">
    <cfRule type="expression" priority="34" dxfId="41" stopIfTrue="1">
      <formula>B51=""</formula>
    </cfRule>
  </conditionalFormatting>
  <conditionalFormatting sqref="A45:A49">
    <cfRule type="expression" priority="33" dxfId="40" stopIfTrue="1">
      <formula>B45=""</formula>
    </cfRule>
  </conditionalFormatting>
  <conditionalFormatting sqref="C44">
    <cfRule type="expression" priority="32" dxfId="40" stopIfTrue="1">
      <formula>D44=""</formula>
    </cfRule>
  </conditionalFormatting>
  <conditionalFormatting sqref="C45:C49">
    <cfRule type="expression" priority="31" dxfId="40" stopIfTrue="1">
      <formula>D45=""</formula>
    </cfRule>
  </conditionalFormatting>
  <conditionalFormatting sqref="F44">
    <cfRule type="expression" priority="30" dxfId="40" stopIfTrue="1">
      <formula>G44=""</formula>
    </cfRule>
  </conditionalFormatting>
  <conditionalFormatting sqref="F45:F48">
    <cfRule type="expression" priority="29" dxfId="40" stopIfTrue="1">
      <formula>G45=""</formula>
    </cfRule>
  </conditionalFormatting>
  <conditionalFormatting sqref="A81 A87">
    <cfRule type="expression" priority="27" dxfId="40" stopIfTrue="1">
      <formula>B81=""</formula>
    </cfRule>
  </conditionalFormatting>
  <conditionalFormatting sqref="A88">
    <cfRule type="expression" priority="26" dxfId="41" stopIfTrue="1">
      <formula>B88=""</formula>
    </cfRule>
  </conditionalFormatting>
  <conditionalFormatting sqref="A82:A86">
    <cfRule type="expression" priority="25" dxfId="40" stopIfTrue="1">
      <formula>B82=""</formula>
    </cfRule>
  </conditionalFormatting>
  <conditionalFormatting sqref="C81">
    <cfRule type="expression" priority="24" dxfId="40" stopIfTrue="1">
      <formula>D81=""</formula>
    </cfRule>
  </conditionalFormatting>
  <conditionalFormatting sqref="C82:C86">
    <cfRule type="expression" priority="23" dxfId="40" stopIfTrue="1">
      <formula>D82=""</formula>
    </cfRule>
  </conditionalFormatting>
  <conditionalFormatting sqref="F81">
    <cfRule type="expression" priority="22" dxfId="40" stopIfTrue="1">
      <formula>G81=""</formula>
    </cfRule>
  </conditionalFormatting>
  <conditionalFormatting sqref="F82:F85">
    <cfRule type="expression" priority="21" dxfId="40" stopIfTrue="1">
      <formula>G82=""</formula>
    </cfRule>
  </conditionalFormatting>
  <conditionalFormatting sqref="A118 A124">
    <cfRule type="expression" priority="19" dxfId="40" stopIfTrue="1">
      <formula>B118=""</formula>
    </cfRule>
  </conditionalFormatting>
  <conditionalFormatting sqref="A125">
    <cfRule type="expression" priority="18" dxfId="41" stopIfTrue="1">
      <formula>B125=""</formula>
    </cfRule>
  </conditionalFormatting>
  <conditionalFormatting sqref="A119:A123">
    <cfRule type="expression" priority="17" dxfId="40" stopIfTrue="1">
      <formula>B119=""</formula>
    </cfRule>
  </conditionalFormatting>
  <conditionalFormatting sqref="C118">
    <cfRule type="expression" priority="16" dxfId="40" stopIfTrue="1">
      <formula>D118=""</formula>
    </cfRule>
  </conditionalFormatting>
  <conditionalFormatting sqref="C119:C123">
    <cfRule type="expression" priority="15" dxfId="40" stopIfTrue="1">
      <formula>D119=""</formula>
    </cfRule>
  </conditionalFormatting>
  <conditionalFormatting sqref="F118">
    <cfRule type="expression" priority="14" dxfId="40" stopIfTrue="1">
      <formula>G118=""</formula>
    </cfRule>
  </conditionalFormatting>
  <conditionalFormatting sqref="F119:F122">
    <cfRule type="expression" priority="13" dxfId="40" stopIfTrue="1">
      <formula>G119=""</formula>
    </cfRule>
  </conditionalFormatting>
  <conditionalFormatting sqref="A155 A161">
    <cfRule type="expression" priority="11" dxfId="40" stopIfTrue="1">
      <formula>B155=""</formula>
    </cfRule>
  </conditionalFormatting>
  <conditionalFormatting sqref="A162">
    <cfRule type="expression" priority="10" dxfId="41" stopIfTrue="1">
      <formula>B162=""</formula>
    </cfRule>
  </conditionalFormatting>
  <conditionalFormatting sqref="A156:A160">
    <cfRule type="expression" priority="9" dxfId="40" stopIfTrue="1">
      <formula>B156=""</formula>
    </cfRule>
  </conditionalFormatting>
  <conditionalFormatting sqref="C155">
    <cfRule type="expression" priority="8" dxfId="40" stopIfTrue="1">
      <formula>D155=""</formula>
    </cfRule>
  </conditionalFormatting>
  <conditionalFormatting sqref="C156:C160">
    <cfRule type="expression" priority="7" dxfId="40" stopIfTrue="1">
      <formula>D156=""</formula>
    </cfRule>
  </conditionalFormatting>
  <conditionalFormatting sqref="F155">
    <cfRule type="expression" priority="6" dxfId="40" stopIfTrue="1">
      <formula>G155=""</formula>
    </cfRule>
  </conditionalFormatting>
  <conditionalFormatting sqref="F156:F159">
    <cfRule type="expression" priority="5" dxfId="40" stopIfTrue="1">
      <formula>G156=""</formula>
    </cfRule>
  </conditionalFormatting>
  <conditionalFormatting sqref="A54:A57">
    <cfRule type="expression" priority="4" dxfId="40" stopIfTrue="1">
      <formula>申請書３!#REF!=""</formula>
    </cfRule>
  </conditionalFormatting>
  <conditionalFormatting sqref="A91:A94">
    <cfRule type="expression" priority="3" dxfId="40" stopIfTrue="1">
      <formula>申請書３!#REF!=""</formula>
    </cfRule>
  </conditionalFormatting>
  <conditionalFormatting sqref="A128:A131">
    <cfRule type="expression" priority="2" dxfId="40" stopIfTrue="1">
      <formula>申請書３!#REF!=""</formula>
    </cfRule>
  </conditionalFormatting>
  <conditionalFormatting sqref="A165:A168">
    <cfRule type="expression" priority="1" dxfId="40" stopIfTrue="1">
      <formula>申請書３!#REF!=""</formula>
    </cfRule>
  </conditionalFormatting>
  <dataValidations count="3">
    <dataValidation type="list" allowBlank="1" showInputMessage="1" showErrorMessage="1" sqref="A5:C5 A42:C42 A79:C79 A116:C116 A153:C153">
      <formula1>大分類</formula1>
    </dataValidation>
    <dataValidation type="list" allowBlank="1" showInputMessage="1" showErrorMessage="1" sqref="D5:H5 D42:H42 D79:H79 D116:H116 D153:H153">
      <formula1>INDIRECT(RIGHT(A5,LEN(A5)-2))</formula1>
    </dataValidation>
    <dataValidation type="list" allowBlank="1" showInputMessage="1" showErrorMessage="1" sqref="C7:C12 F7:F11 A7:A13 A44:A50 C44:C49 F44:F48 A81:A87 C81:C86 F81:F85 A118:A124 C118:C123 F118:F122 A155:A161 C155:C160 F155:F159">
      <formula1>チェック</formula1>
    </dataValidation>
  </dataValidations>
  <printOptions/>
  <pageMargins left="0.7086614173228347" right="0.7086614173228347" top="0.5118110236220472" bottom="0.7480314960629921" header="0.31496062992125984" footer="0.31496062992125984"/>
  <pageSetup horizontalDpi="600" verticalDpi="600" orientation="portrait" paperSize="9" r:id="rId3"/>
  <headerFooter>
    <oddHeader>&amp;R申請書３</oddHeader>
  </headerFooter>
  <rowBreaks count="4" manualBreakCount="4">
    <brk id="37" max="7" man="1"/>
    <brk id="74" max="255" man="1"/>
    <brk id="111" max="255" man="1"/>
    <brk id="148" max="255" man="1"/>
  </rowBreaks>
  <legacyDrawing r:id="rId2"/>
</worksheet>
</file>

<file path=xl/worksheets/sheet5.xml><?xml version="1.0" encoding="utf-8"?>
<worksheet xmlns="http://schemas.openxmlformats.org/spreadsheetml/2006/main" xmlns:r="http://schemas.openxmlformats.org/officeDocument/2006/relationships">
  <dimension ref="A1:P33"/>
  <sheetViews>
    <sheetView showGridLines="0" zoomScaleSheetLayoutView="100" workbookViewId="0" topLeftCell="A1">
      <selection activeCell="F6" sqref="F6"/>
    </sheetView>
  </sheetViews>
  <sheetFormatPr defaultColWidth="9.140625" defaultRowHeight="15"/>
  <cols>
    <col min="1" max="1" width="9.00390625" style="17" customWidth="1"/>
    <col min="2" max="2" width="5.57421875" style="17" customWidth="1"/>
    <col min="3" max="3" width="3.57421875" style="17" customWidth="1"/>
    <col min="4" max="4" width="5.57421875" style="17" customWidth="1"/>
    <col min="5" max="5" width="3.57421875" style="17" customWidth="1"/>
    <col min="6" max="6" width="5.57421875" style="17" customWidth="1"/>
    <col min="7" max="7" width="3.57421875" style="17" customWidth="1"/>
    <col min="8" max="8" width="12.28125" style="17" bestFit="1" customWidth="1"/>
    <col min="9" max="9" width="5.57421875" style="17" customWidth="1"/>
    <col min="10" max="10" width="5.00390625" style="17" bestFit="1" customWidth="1"/>
    <col min="11" max="11" width="5.57421875" style="17" customWidth="1"/>
    <col min="12" max="12" width="3.57421875" style="17" customWidth="1"/>
    <col min="13" max="13" width="5.57421875" style="17" customWidth="1"/>
    <col min="14" max="14" width="3.57421875" style="17" customWidth="1"/>
    <col min="15" max="15" width="5.57421875" style="17" customWidth="1"/>
    <col min="16" max="16" width="3.57421875" style="17" customWidth="1"/>
    <col min="17" max="16384" width="9.00390625" style="17" customWidth="1"/>
  </cols>
  <sheetData>
    <row r="1" spans="1:16" ht="30" customHeight="1" thickBot="1">
      <c r="A1" s="541" t="s">
        <v>724</v>
      </c>
      <c r="B1" s="541"/>
      <c r="C1" s="541"/>
      <c r="D1" s="541"/>
      <c r="E1" s="541"/>
      <c r="F1" s="541"/>
      <c r="G1" s="541"/>
      <c r="H1" s="541"/>
      <c r="I1" s="541"/>
      <c r="J1" s="541"/>
      <c r="K1" s="541"/>
      <c r="L1" s="541"/>
      <c r="M1" s="541"/>
      <c r="N1" s="541"/>
      <c r="O1" s="541"/>
      <c r="P1" s="541"/>
    </row>
    <row r="2" spans="1:15" s="16" customFormat="1" ht="27" customHeight="1" thickBot="1">
      <c r="A2" s="465" t="s">
        <v>608</v>
      </c>
      <c r="B2" s="539"/>
      <c r="C2" s="539"/>
      <c r="D2" s="539"/>
      <c r="E2" s="607">
        <f>IF('申請書１'!$C$9="","",'申請書１'!$C$9)</f>
      </c>
      <c r="F2" s="608"/>
      <c r="G2" s="608"/>
      <c r="H2" s="608"/>
      <c r="I2" s="608"/>
      <c r="J2" s="608"/>
      <c r="K2" s="608"/>
      <c r="L2" s="608"/>
      <c r="M2" s="608"/>
      <c r="N2" s="608"/>
      <c r="O2" s="609"/>
    </row>
    <row r="3" spans="1:16" ht="24" customHeight="1">
      <c r="A3" s="540" t="s">
        <v>755</v>
      </c>
      <c r="B3" s="540"/>
      <c r="C3" s="540"/>
      <c r="D3" s="540"/>
      <c r="E3" s="540"/>
      <c r="F3" s="540"/>
      <c r="G3" s="540"/>
      <c r="H3" s="540"/>
      <c r="I3" s="540"/>
      <c r="J3" s="540"/>
      <c r="K3" s="540"/>
      <c r="L3" s="540"/>
      <c r="M3" s="540"/>
      <c r="N3" s="540"/>
      <c r="O3" s="540"/>
      <c r="P3" s="540"/>
    </row>
    <row r="4" ht="24" customHeight="1" thickBot="1">
      <c r="A4" s="43" t="s">
        <v>610</v>
      </c>
    </row>
    <row r="5" spans="1:14" ht="24" customHeight="1">
      <c r="A5" s="610" t="s">
        <v>611</v>
      </c>
      <c r="B5" s="611"/>
      <c r="C5" s="611"/>
      <c r="D5" s="611"/>
      <c r="E5" s="612"/>
      <c r="F5" s="561" t="s">
        <v>612</v>
      </c>
      <c r="G5" s="613"/>
      <c r="H5" s="555" t="s">
        <v>613</v>
      </c>
      <c r="I5" s="611"/>
      <c r="J5" s="611"/>
      <c r="K5" s="611"/>
      <c r="L5" s="611"/>
      <c r="M5" s="614"/>
      <c r="N5" s="18"/>
    </row>
    <row r="6" spans="1:13" ht="24" customHeight="1">
      <c r="A6" s="615" t="s">
        <v>669</v>
      </c>
      <c r="B6" s="578" t="s">
        <v>614</v>
      </c>
      <c r="C6" s="578"/>
      <c r="D6" s="578" t="s">
        <v>670</v>
      </c>
      <c r="E6" s="618"/>
      <c r="F6" s="144"/>
      <c r="G6" s="145" t="s">
        <v>615</v>
      </c>
      <c r="H6" s="599"/>
      <c r="I6" s="600"/>
      <c r="J6" s="600"/>
      <c r="K6" s="600"/>
      <c r="L6" s="600"/>
      <c r="M6" s="601"/>
    </row>
    <row r="7" spans="1:13" ht="24" customHeight="1">
      <c r="A7" s="616"/>
      <c r="B7" s="579"/>
      <c r="C7" s="579"/>
      <c r="D7" s="579" t="s">
        <v>671</v>
      </c>
      <c r="E7" s="619"/>
      <c r="F7" s="146"/>
      <c r="G7" s="147" t="s">
        <v>615</v>
      </c>
      <c r="H7" s="620"/>
      <c r="I7" s="621"/>
      <c r="J7" s="621"/>
      <c r="K7" s="621"/>
      <c r="L7" s="621"/>
      <c r="M7" s="622"/>
    </row>
    <row r="8" spans="1:13" ht="24" customHeight="1">
      <c r="A8" s="617"/>
      <c r="B8" s="563" t="s">
        <v>616</v>
      </c>
      <c r="C8" s="563"/>
      <c r="D8" s="592"/>
      <c r="E8" s="593"/>
      <c r="F8" s="148"/>
      <c r="G8" s="149" t="s">
        <v>615</v>
      </c>
      <c r="H8" s="199" t="s">
        <v>617</v>
      </c>
      <c r="I8" s="594"/>
      <c r="J8" s="594"/>
      <c r="K8" s="143" t="s">
        <v>618</v>
      </c>
      <c r="L8" s="19"/>
      <c r="M8" s="20"/>
    </row>
    <row r="9" spans="1:13" ht="24" customHeight="1">
      <c r="A9" s="595" t="s">
        <v>619</v>
      </c>
      <c r="B9" s="597"/>
      <c r="C9" s="597"/>
      <c r="D9" s="597"/>
      <c r="E9" s="598"/>
      <c r="F9" s="150"/>
      <c r="G9" s="151" t="s">
        <v>615</v>
      </c>
      <c r="H9" s="599"/>
      <c r="I9" s="600"/>
      <c r="J9" s="600"/>
      <c r="K9" s="600"/>
      <c r="L9" s="600"/>
      <c r="M9" s="601"/>
    </row>
    <row r="10" spans="1:13" ht="24" customHeight="1" thickBot="1">
      <c r="A10" s="596"/>
      <c r="B10" s="602"/>
      <c r="C10" s="602"/>
      <c r="D10" s="602"/>
      <c r="E10" s="603"/>
      <c r="F10" s="152"/>
      <c r="G10" s="153" t="s">
        <v>615</v>
      </c>
      <c r="H10" s="604"/>
      <c r="I10" s="605"/>
      <c r="J10" s="605"/>
      <c r="K10" s="605"/>
      <c r="L10" s="605"/>
      <c r="M10" s="606"/>
    </row>
    <row r="11" ht="24" customHeight="1" thickBot="1">
      <c r="A11" s="44" t="s">
        <v>620</v>
      </c>
    </row>
    <row r="12" spans="1:16" ht="24" customHeight="1">
      <c r="A12" s="584" t="s">
        <v>621</v>
      </c>
      <c r="B12" s="570"/>
      <c r="C12" s="570"/>
      <c r="D12" s="570" t="s">
        <v>622</v>
      </c>
      <c r="E12" s="570"/>
      <c r="F12" s="590" t="s">
        <v>612</v>
      </c>
      <c r="G12" s="591"/>
      <c r="H12" s="586" t="s">
        <v>621</v>
      </c>
      <c r="I12" s="570"/>
      <c r="J12" s="570"/>
      <c r="K12" s="570"/>
      <c r="L12" s="570"/>
      <c r="M12" s="570" t="s">
        <v>622</v>
      </c>
      <c r="N12" s="570"/>
      <c r="O12" s="570" t="s">
        <v>612</v>
      </c>
      <c r="P12" s="571"/>
    </row>
    <row r="13" spans="1:16" ht="24" customHeight="1">
      <c r="A13" s="21" t="s">
        <v>623</v>
      </c>
      <c r="B13" s="587" t="s">
        <v>624</v>
      </c>
      <c r="C13" s="587"/>
      <c r="D13" s="154"/>
      <c r="E13" s="139" t="s">
        <v>625</v>
      </c>
      <c r="F13" s="154"/>
      <c r="G13" s="155" t="s">
        <v>615</v>
      </c>
      <c r="H13" s="156" t="s">
        <v>626</v>
      </c>
      <c r="I13" s="588"/>
      <c r="J13" s="588"/>
      <c r="K13" s="588"/>
      <c r="L13" s="588"/>
      <c r="M13" s="154"/>
      <c r="N13" s="139" t="s">
        <v>625</v>
      </c>
      <c r="O13" s="154"/>
      <c r="P13" s="157" t="s">
        <v>615</v>
      </c>
    </row>
    <row r="14" spans="1:16" ht="24" customHeight="1">
      <c r="A14" s="542" t="s">
        <v>627</v>
      </c>
      <c r="B14" s="543"/>
      <c r="C14" s="543"/>
      <c r="D14" s="588"/>
      <c r="E14" s="588"/>
      <c r="F14" s="588"/>
      <c r="G14" s="589"/>
      <c r="H14" s="156" t="s">
        <v>628</v>
      </c>
      <c r="I14" s="588"/>
      <c r="J14" s="588"/>
      <c r="K14" s="588"/>
      <c r="L14" s="588"/>
      <c r="M14" s="154"/>
      <c r="N14" s="139" t="s">
        <v>625</v>
      </c>
      <c r="O14" s="154"/>
      <c r="P14" s="157" t="s">
        <v>615</v>
      </c>
    </row>
    <row r="15" spans="1:16" ht="24" customHeight="1" thickBot="1">
      <c r="A15" s="581" t="s">
        <v>629</v>
      </c>
      <c r="B15" s="582"/>
      <c r="C15" s="582"/>
      <c r="D15" s="569"/>
      <c r="E15" s="569"/>
      <c r="F15" s="569"/>
      <c r="G15" s="583"/>
      <c r="H15" s="158" t="s">
        <v>628</v>
      </c>
      <c r="I15" s="569"/>
      <c r="J15" s="569"/>
      <c r="K15" s="569"/>
      <c r="L15" s="569"/>
      <c r="M15" s="159"/>
      <c r="N15" s="160" t="s">
        <v>625</v>
      </c>
      <c r="O15" s="159"/>
      <c r="P15" s="161" t="s">
        <v>615</v>
      </c>
    </row>
    <row r="16" ht="24" customHeight="1" thickBot="1">
      <c r="A16" s="45" t="s">
        <v>630</v>
      </c>
    </row>
    <row r="17" spans="1:16" ht="24" customHeight="1">
      <c r="A17" s="584" t="s">
        <v>621</v>
      </c>
      <c r="B17" s="570"/>
      <c r="C17" s="570"/>
      <c r="D17" s="570" t="s">
        <v>631</v>
      </c>
      <c r="E17" s="570"/>
      <c r="F17" s="570" t="s">
        <v>632</v>
      </c>
      <c r="G17" s="585"/>
      <c r="H17" s="586" t="s">
        <v>621</v>
      </c>
      <c r="I17" s="570"/>
      <c r="J17" s="570"/>
      <c r="K17" s="570"/>
      <c r="L17" s="570"/>
      <c r="M17" s="570" t="s">
        <v>622</v>
      </c>
      <c r="N17" s="570"/>
      <c r="O17" s="570" t="s">
        <v>612</v>
      </c>
      <c r="P17" s="571"/>
    </row>
    <row r="18" spans="1:16" ht="24" customHeight="1">
      <c r="A18" s="572" t="s">
        <v>633</v>
      </c>
      <c r="B18" s="162"/>
      <c r="C18" s="163" t="s">
        <v>634</v>
      </c>
      <c r="D18" s="162"/>
      <c r="E18" s="163" t="s">
        <v>625</v>
      </c>
      <c r="F18" s="162"/>
      <c r="G18" s="164" t="s">
        <v>615</v>
      </c>
      <c r="H18" s="575" t="s">
        <v>635</v>
      </c>
      <c r="I18" s="174"/>
      <c r="J18" s="163" t="s">
        <v>636</v>
      </c>
      <c r="K18" s="174"/>
      <c r="L18" s="163" t="s">
        <v>634</v>
      </c>
      <c r="M18" s="162"/>
      <c r="N18" s="163" t="s">
        <v>625</v>
      </c>
      <c r="O18" s="162"/>
      <c r="P18" s="175" t="s">
        <v>615</v>
      </c>
    </row>
    <row r="19" spans="1:16" ht="24" customHeight="1">
      <c r="A19" s="573"/>
      <c r="B19" s="165"/>
      <c r="C19" s="166" t="s">
        <v>634</v>
      </c>
      <c r="D19" s="165"/>
      <c r="E19" s="166" t="s">
        <v>625</v>
      </c>
      <c r="F19" s="165"/>
      <c r="G19" s="167" t="s">
        <v>615</v>
      </c>
      <c r="H19" s="576"/>
      <c r="I19" s="140"/>
      <c r="J19" s="138" t="s">
        <v>636</v>
      </c>
      <c r="K19" s="140"/>
      <c r="L19" s="138" t="s">
        <v>634</v>
      </c>
      <c r="M19" s="168"/>
      <c r="N19" s="138" t="s">
        <v>625</v>
      </c>
      <c r="O19" s="168"/>
      <c r="P19" s="176" t="s">
        <v>615</v>
      </c>
    </row>
    <row r="20" spans="1:16" ht="24" customHeight="1">
      <c r="A20" s="573"/>
      <c r="B20" s="165"/>
      <c r="C20" s="166" t="s">
        <v>634</v>
      </c>
      <c r="D20" s="165"/>
      <c r="E20" s="166" t="s">
        <v>625</v>
      </c>
      <c r="F20" s="165"/>
      <c r="G20" s="167" t="s">
        <v>615</v>
      </c>
      <c r="H20" s="575" t="s">
        <v>637</v>
      </c>
      <c r="I20" s="578" t="s">
        <v>638</v>
      </c>
      <c r="J20" s="578"/>
      <c r="K20" s="578"/>
      <c r="L20" s="578"/>
      <c r="M20" s="162"/>
      <c r="N20" s="163" t="s">
        <v>634</v>
      </c>
      <c r="O20" s="162"/>
      <c r="P20" s="175" t="s">
        <v>615</v>
      </c>
    </row>
    <row r="21" spans="1:16" ht="24" customHeight="1">
      <c r="A21" s="573"/>
      <c r="B21" s="165"/>
      <c r="C21" s="166" t="s">
        <v>634</v>
      </c>
      <c r="D21" s="165"/>
      <c r="E21" s="166" t="s">
        <v>625</v>
      </c>
      <c r="F21" s="165"/>
      <c r="G21" s="167" t="s">
        <v>615</v>
      </c>
      <c r="H21" s="577"/>
      <c r="I21" s="579" t="s">
        <v>639</v>
      </c>
      <c r="J21" s="579"/>
      <c r="K21" s="579"/>
      <c r="L21" s="579"/>
      <c r="M21" s="165"/>
      <c r="N21" s="166" t="s">
        <v>634</v>
      </c>
      <c r="O21" s="165"/>
      <c r="P21" s="177" t="s">
        <v>615</v>
      </c>
    </row>
    <row r="22" spans="1:16" ht="24" customHeight="1">
      <c r="A22" s="573"/>
      <c r="B22" s="165"/>
      <c r="C22" s="166" t="s">
        <v>634</v>
      </c>
      <c r="D22" s="165"/>
      <c r="E22" s="166" t="s">
        <v>625</v>
      </c>
      <c r="F22" s="165"/>
      <c r="G22" s="167" t="s">
        <v>615</v>
      </c>
      <c r="H22" s="577"/>
      <c r="I22" s="579" t="s">
        <v>110</v>
      </c>
      <c r="J22" s="579"/>
      <c r="K22" s="579"/>
      <c r="L22" s="579"/>
      <c r="M22" s="579"/>
      <c r="N22" s="579"/>
      <c r="O22" s="165"/>
      <c r="P22" s="177" t="s">
        <v>615</v>
      </c>
    </row>
    <row r="23" spans="1:16" ht="24" customHeight="1">
      <c r="A23" s="573"/>
      <c r="B23" s="165"/>
      <c r="C23" s="166" t="s">
        <v>634</v>
      </c>
      <c r="D23" s="165"/>
      <c r="E23" s="166" t="s">
        <v>625</v>
      </c>
      <c r="F23" s="165"/>
      <c r="G23" s="167" t="s">
        <v>615</v>
      </c>
      <c r="H23" s="577"/>
      <c r="I23" s="579" t="s">
        <v>640</v>
      </c>
      <c r="J23" s="579"/>
      <c r="K23" s="580"/>
      <c r="L23" s="580"/>
      <c r="M23" s="580"/>
      <c r="N23" s="580"/>
      <c r="O23" s="165"/>
      <c r="P23" s="177" t="s">
        <v>615</v>
      </c>
    </row>
    <row r="24" spans="1:16" ht="24" customHeight="1">
      <c r="A24" s="574"/>
      <c r="B24" s="168"/>
      <c r="C24" s="138" t="s">
        <v>634</v>
      </c>
      <c r="D24" s="168"/>
      <c r="E24" s="138" t="s">
        <v>625</v>
      </c>
      <c r="F24" s="168"/>
      <c r="G24" s="169" t="s">
        <v>615</v>
      </c>
      <c r="H24" s="576"/>
      <c r="I24" s="563" t="s">
        <v>640</v>
      </c>
      <c r="J24" s="563"/>
      <c r="K24" s="564"/>
      <c r="L24" s="564"/>
      <c r="M24" s="564"/>
      <c r="N24" s="564"/>
      <c r="O24" s="168"/>
      <c r="P24" s="176" t="s">
        <v>615</v>
      </c>
    </row>
    <row r="25" spans="1:16" ht="24" customHeight="1">
      <c r="A25" s="565" t="s">
        <v>641</v>
      </c>
      <c r="B25" s="567" t="s">
        <v>642</v>
      </c>
      <c r="C25" s="567"/>
      <c r="D25" s="170"/>
      <c r="E25" s="141" t="s">
        <v>625</v>
      </c>
      <c r="F25" s="170"/>
      <c r="G25" s="171" t="s">
        <v>615</v>
      </c>
      <c r="H25" s="545" t="s">
        <v>643</v>
      </c>
      <c r="I25" s="543"/>
      <c r="J25" s="543"/>
      <c r="K25" s="543"/>
      <c r="L25" s="543"/>
      <c r="M25" s="154"/>
      <c r="N25" s="139" t="s">
        <v>625</v>
      </c>
      <c r="O25" s="154"/>
      <c r="P25" s="157" t="s">
        <v>615</v>
      </c>
    </row>
    <row r="26" spans="1:16" ht="24" customHeight="1" thickBot="1">
      <c r="A26" s="566"/>
      <c r="B26" s="568" t="s">
        <v>644</v>
      </c>
      <c r="C26" s="568"/>
      <c r="D26" s="172"/>
      <c r="E26" s="142" t="s">
        <v>625</v>
      </c>
      <c r="F26" s="172"/>
      <c r="G26" s="173" t="s">
        <v>615</v>
      </c>
      <c r="H26" s="178" t="s">
        <v>640</v>
      </c>
      <c r="I26" s="569"/>
      <c r="J26" s="569"/>
      <c r="K26" s="569"/>
      <c r="L26" s="569"/>
      <c r="M26" s="569"/>
      <c r="N26" s="569"/>
      <c r="O26" s="159"/>
      <c r="P26" s="161" t="s">
        <v>615</v>
      </c>
    </row>
    <row r="27" ht="24" customHeight="1" thickBot="1">
      <c r="A27" s="46" t="s">
        <v>645</v>
      </c>
    </row>
    <row r="28" spans="1:16" ht="24" customHeight="1">
      <c r="A28" s="553" t="s">
        <v>646</v>
      </c>
      <c r="B28" s="554"/>
      <c r="C28" s="555"/>
      <c r="D28" s="556" t="s">
        <v>647</v>
      </c>
      <c r="E28" s="557"/>
      <c r="F28" s="558" t="s">
        <v>648</v>
      </c>
      <c r="G28" s="554"/>
      <c r="H28" s="555"/>
      <c r="I28" s="556" t="s">
        <v>647</v>
      </c>
      <c r="J28" s="559"/>
      <c r="K28" s="556" t="s">
        <v>646</v>
      </c>
      <c r="L28" s="560"/>
      <c r="M28" s="560"/>
      <c r="N28" s="561"/>
      <c r="O28" s="556" t="s">
        <v>612</v>
      </c>
      <c r="P28" s="562"/>
    </row>
    <row r="29" spans="1:16" ht="24" customHeight="1">
      <c r="A29" s="542" t="s">
        <v>649</v>
      </c>
      <c r="B29" s="543"/>
      <c r="C29" s="543"/>
      <c r="D29" s="154"/>
      <c r="E29" s="155" t="s">
        <v>615</v>
      </c>
      <c r="F29" s="550" t="s">
        <v>650</v>
      </c>
      <c r="G29" s="543" t="s">
        <v>651</v>
      </c>
      <c r="H29" s="543"/>
      <c r="I29" s="154"/>
      <c r="J29" s="155" t="s">
        <v>652</v>
      </c>
      <c r="K29" s="545" t="s">
        <v>653</v>
      </c>
      <c r="L29" s="543"/>
      <c r="M29" s="543"/>
      <c r="N29" s="543"/>
      <c r="O29" s="154"/>
      <c r="P29" s="157" t="s">
        <v>615</v>
      </c>
    </row>
    <row r="30" spans="1:16" ht="24" customHeight="1">
      <c r="A30" s="542" t="s">
        <v>654</v>
      </c>
      <c r="B30" s="543"/>
      <c r="C30" s="543"/>
      <c r="D30" s="154"/>
      <c r="E30" s="155" t="s">
        <v>615</v>
      </c>
      <c r="F30" s="551"/>
      <c r="G30" s="543" t="s">
        <v>655</v>
      </c>
      <c r="H30" s="543"/>
      <c r="I30" s="154"/>
      <c r="J30" s="155" t="s">
        <v>652</v>
      </c>
      <c r="K30" s="545" t="s">
        <v>656</v>
      </c>
      <c r="L30" s="543"/>
      <c r="M30" s="543"/>
      <c r="N30" s="543"/>
      <c r="O30" s="154"/>
      <c r="P30" s="157" t="s">
        <v>615</v>
      </c>
    </row>
    <row r="31" spans="1:16" ht="24" customHeight="1">
      <c r="A31" s="542" t="s">
        <v>657</v>
      </c>
      <c r="B31" s="543"/>
      <c r="C31" s="543"/>
      <c r="D31" s="154"/>
      <c r="E31" s="155" t="s">
        <v>615</v>
      </c>
      <c r="F31" s="551"/>
      <c r="G31" s="544"/>
      <c r="H31" s="544"/>
      <c r="I31" s="154"/>
      <c r="J31" s="155" t="s">
        <v>652</v>
      </c>
      <c r="K31" s="545" t="s">
        <v>658</v>
      </c>
      <c r="L31" s="543"/>
      <c r="M31" s="543"/>
      <c r="N31" s="543"/>
      <c r="O31" s="154"/>
      <c r="P31" s="157" t="s">
        <v>615</v>
      </c>
    </row>
    <row r="32" spans="1:16" ht="24" customHeight="1">
      <c r="A32" s="542" t="s">
        <v>659</v>
      </c>
      <c r="B32" s="543"/>
      <c r="C32" s="543"/>
      <c r="D32" s="154"/>
      <c r="E32" s="155" t="s">
        <v>615</v>
      </c>
      <c r="F32" s="552"/>
      <c r="G32" s="544"/>
      <c r="H32" s="544"/>
      <c r="I32" s="154"/>
      <c r="J32" s="155" t="s">
        <v>652</v>
      </c>
      <c r="K32" s="545" t="s">
        <v>174</v>
      </c>
      <c r="L32" s="543"/>
      <c r="M32" s="544"/>
      <c r="N32" s="544"/>
      <c r="O32" s="154"/>
      <c r="P32" s="157" t="s">
        <v>615</v>
      </c>
    </row>
    <row r="33" spans="1:16" ht="24" customHeight="1" thickBot="1">
      <c r="A33" s="546" t="s">
        <v>110</v>
      </c>
      <c r="B33" s="547"/>
      <c r="C33" s="547"/>
      <c r="D33" s="179"/>
      <c r="E33" s="180" t="s">
        <v>615</v>
      </c>
      <c r="F33" s="548" t="s">
        <v>660</v>
      </c>
      <c r="G33" s="547"/>
      <c r="H33" s="547"/>
      <c r="I33" s="179"/>
      <c r="J33" s="180" t="s">
        <v>652</v>
      </c>
      <c r="K33" s="548" t="s">
        <v>174</v>
      </c>
      <c r="L33" s="547"/>
      <c r="M33" s="549"/>
      <c r="N33" s="549"/>
      <c r="O33" s="179"/>
      <c r="P33" s="181" t="s">
        <v>615</v>
      </c>
    </row>
  </sheetData>
  <sheetProtection password="CCC7" sheet="1" formatCells="0" selectLockedCells="1"/>
  <mergeCells count="82">
    <mergeCell ref="E2:O2"/>
    <mergeCell ref="A5:E5"/>
    <mergeCell ref="F5:G5"/>
    <mergeCell ref="H5:M5"/>
    <mergeCell ref="A6:A8"/>
    <mergeCell ref="B6:C7"/>
    <mergeCell ref="D6:E6"/>
    <mergeCell ref="H6:M6"/>
    <mergeCell ref="D7:E7"/>
    <mergeCell ref="H7:M7"/>
    <mergeCell ref="B8:C8"/>
    <mergeCell ref="D8:E8"/>
    <mergeCell ref="I8:J8"/>
    <mergeCell ref="A9:A10"/>
    <mergeCell ref="B9:E9"/>
    <mergeCell ref="H9:M9"/>
    <mergeCell ref="B10:E10"/>
    <mergeCell ref="H10:M10"/>
    <mergeCell ref="A12:C12"/>
    <mergeCell ref="D12:E12"/>
    <mergeCell ref="F12:G12"/>
    <mergeCell ref="H12:L12"/>
    <mergeCell ref="M12:N12"/>
    <mergeCell ref="O12:P12"/>
    <mergeCell ref="B13:C13"/>
    <mergeCell ref="I13:L13"/>
    <mergeCell ref="A14:C14"/>
    <mergeCell ref="D14:E14"/>
    <mergeCell ref="F14:G14"/>
    <mergeCell ref="I14:L14"/>
    <mergeCell ref="A15:C15"/>
    <mergeCell ref="D15:E15"/>
    <mergeCell ref="F15:G15"/>
    <mergeCell ref="I15:L15"/>
    <mergeCell ref="A17:C17"/>
    <mergeCell ref="D17:E17"/>
    <mergeCell ref="F17:G17"/>
    <mergeCell ref="H17:L17"/>
    <mergeCell ref="M17:N17"/>
    <mergeCell ref="O17:P17"/>
    <mergeCell ref="A18:A24"/>
    <mergeCell ref="H18:H19"/>
    <mergeCell ref="H20:H24"/>
    <mergeCell ref="I20:L20"/>
    <mergeCell ref="I21:L21"/>
    <mergeCell ref="I22:N22"/>
    <mergeCell ref="I23:J23"/>
    <mergeCell ref="K23:N23"/>
    <mergeCell ref="O28:P28"/>
    <mergeCell ref="I24:J24"/>
    <mergeCell ref="K24:N24"/>
    <mergeCell ref="A25:A26"/>
    <mergeCell ref="B25:C25"/>
    <mergeCell ref="H25:L25"/>
    <mergeCell ref="B26:C26"/>
    <mergeCell ref="I26:N26"/>
    <mergeCell ref="K31:N31"/>
    <mergeCell ref="A28:C28"/>
    <mergeCell ref="D28:E28"/>
    <mergeCell ref="F28:H28"/>
    <mergeCell ref="I28:J28"/>
    <mergeCell ref="K28:N28"/>
    <mergeCell ref="A33:C33"/>
    <mergeCell ref="F33:H33"/>
    <mergeCell ref="K33:L33"/>
    <mergeCell ref="M33:N33"/>
    <mergeCell ref="A29:C29"/>
    <mergeCell ref="F29:F32"/>
    <mergeCell ref="G29:H29"/>
    <mergeCell ref="K29:N29"/>
    <mergeCell ref="A30:C30"/>
    <mergeCell ref="G30:H30"/>
    <mergeCell ref="A2:D2"/>
    <mergeCell ref="A3:P3"/>
    <mergeCell ref="A1:P1"/>
    <mergeCell ref="A32:C32"/>
    <mergeCell ref="G32:H32"/>
    <mergeCell ref="K32:L32"/>
    <mergeCell ref="M32:N32"/>
    <mergeCell ref="K30:N30"/>
    <mergeCell ref="A31:C31"/>
    <mergeCell ref="G31:H31"/>
  </mergeCells>
  <printOptions/>
  <pageMargins left="0.7086614173228347" right="0.7086614173228347" top="0.5208333333333334" bottom="0.7480314960629921" header="0.31496062992125984" footer="0.31496062992125984"/>
  <pageSetup horizontalDpi="600" verticalDpi="600" orientation="portrait" paperSize="9" r:id="rId3"/>
  <headerFooter>
    <oddHeader>&amp;R申請書４</oddHeader>
  </headerFooter>
  <legacyDrawing r:id="rId2"/>
</worksheet>
</file>

<file path=xl/worksheets/sheet6.xml><?xml version="1.0" encoding="utf-8"?>
<worksheet xmlns="http://schemas.openxmlformats.org/spreadsheetml/2006/main" xmlns:r="http://schemas.openxmlformats.org/officeDocument/2006/relationships">
  <dimension ref="A1:K132"/>
  <sheetViews>
    <sheetView zoomScaleSheetLayoutView="100" workbookViewId="0" topLeftCell="A1">
      <selection activeCell="B5" sqref="B5:I5"/>
    </sheetView>
  </sheetViews>
  <sheetFormatPr defaultColWidth="9.140625" defaultRowHeight="15"/>
  <cols>
    <col min="1" max="1" width="21.7109375" style="83" customWidth="1"/>
    <col min="2" max="2" width="5.57421875" style="83" customWidth="1"/>
    <col min="3" max="3" width="20.7109375" style="83" customWidth="1"/>
    <col min="4" max="4" width="21.28125" style="83" customWidth="1"/>
    <col min="5" max="5" width="5.00390625" style="83" customWidth="1"/>
    <col min="6" max="9" width="3.00390625" style="83" customWidth="1"/>
    <col min="10" max="16384" width="9.00390625" style="83" customWidth="1"/>
  </cols>
  <sheetData>
    <row r="1" spans="1:9" s="81" customFormat="1" ht="30.75" customHeight="1" thickBot="1">
      <c r="A1" s="86" t="s">
        <v>676</v>
      </c>
      <c r="B1" s="653" t="s">
        <v>725</v>
      </c>
      <c r="C1" s="653"/>
      <c r="D1" s="653"/>
      <c r="E1" s="653"/>
      <c r="F1" s="653"/>
      <c r="G1" s="653"/>
      <c r="H1" s="653"/>
      <c r="I1" s="85"/>
    </row>
    <row r="2" spans="1:9" s="82" customFormat="1" ht="27" customHeight="1" thickBot="1">
      <c r="A2" s="116" t="s">
        <v>608</v>
      </c>
      <c r="B2" s="650">
        <f>IF('申請書１'!$C$9="","",'申請書１'!$C$9)</f>
      </c>
      <c r="C2" s="651"/>
      <c r="D2" s="651"/>
      <c r="E2" s="651"/>
      <c r="F2" s="651"/>
      <c r="G2" s="652"/>
      <c r="H2" s="69"/>
      <c r="I2" s="69"/>
    </row>
    <row r="3" spans="1:9" s="81" customFormat="1" ht="24.75" customHeight="1">
      <c r="A3" s="649" t="s">
        <v>756</v>
      </c>
      <c r="B3" s="649"/>
      <c r="C3" s="649"/>
      <c r="D3" s="649"/>
      <c r="E3" s="649"/>
      <c r="F3" s="649"/>
      <c r="G3" s="649"/>
      <c r="H3" s="649"/>
      <c r="I3" s="649"/>
    </row>
    <row r="4" spans="1:9" s="81" customFormat="1" ht="24.75" customHeight="1" thickBot="1">
      <c r="A4" s="77" t="s">
        <v>748</v>
      </c>
      <c r="B4" s="78"/>
      <c r="C4" s="78"/>
      <c r="D4" s="78"/>
      <c r="E4" s="78"/>
      <c r="F4" s="115"/>
      <c r="G4" s="78"/>
      <c r="H4" s="78"/>
      <c r="I4" s="78"/>
    </row>
    <row r="5" spans="1:9" s="81" customFormat="1" ht="24.75" customHeight="1" thickBot="1">
      <c r="A5" s="198" t="s">
        <v>666</v>
      </c>
      <c r="B5" s="639"/>
      <c r="C5" s="639"/>
      <c r="D5" s="639"/>
      <c r="E5" s="639"/>
      <c r="F5" s="639"/>
      <c r="G5" s="639"/>
      <c r="H5" s="639"/>
      <c r="I5" s="640"/>
    </row>
    <row r="6" spans="1:9" s="81" customFormat="1" ht="24.75" customHeight="1">
      <c r="A6" s="77" t="s">
        <v>668</v>
      </c>
      <c r="B6" s="78"/>
      <c r="C6" s="78"/>
      <c r="D6" s="78"/>
      <c r="E6" s="78"/>
      <c r="F6" s="115"/>
      <c r="G6" s="78"/>
      <c r="H6" s="78"/>
      <c r="I6" s="78"/>
    </row>
    <row r="7" spans="1:9" ht="18" customHeight="1" thickBot="1">
      <c r="A7" s="641" t="s">
        <v>747</v>
      </c>
      <c r="B7" s="641"/>
      <c r="C7" s="641"/>
      <c r="D7" s="641"/>
      <c r="E7" s="641"/>
      <c r="F7" s="641"/>
      <c r="G7" s="641"/>
      <c r="H7" s="641"/>
      <c r="I7" s="641"/>
    </row>
    <row r="8" spans="1:9" ht="22.5" customHeight="1">
      <c r="A8" s="627" t="s">
        <v>609</v>
      </c>
      <c r="B8" s="628"/>
      <c r="C8" s="628"/>
      <c r="D8" s="628"/>
      <c r="E8" s="628"/>
      <c r="F8" s="628"/>
      <c r="G8" s="628"/>
      <c r="H8" s="628"/>
      <c r="I8" s="629"/>
    </row>
    <row r="9" spans="1:9" ht="24.75" customHeight="1">
      <c r="A9" s="642" t="s">
        <v>603</v>
      </c>
      <c r="B9" s="632"/>
      <c r="C9" s="95" t="s">
        <v>604</v>
      </c>
      <c r="D9" s="630" t="s">
        <v>751</v>
      </c>
      <c r="E9" s="631"/>
      <c r="F9" s="631"/>
      <c r="G9" s="632"/>
      <c r="H9" s="633" t="s">
        <v>677</v>
      </c>
      <c r="I9" s="634"/>
    </row>
    <row r="10" spans="1:9" ht="24.75" customHeight="1">
      <c r="A10" s="512"/>
      <c r="B10" s="513"/>
      <c r="C10" s="26"/>
      <c r="D10" s="513"/>
      <c r="E10" s="513"/>
      <c r="F10" s="513"/>
      <c r="G10" s="513"/>
      <c r="H10" s="647"/>
      <c r="I10" s="648"/>
    </row>
    <row r="11" spans="1:9" ht="24.75" customHeight="1">
      <c r="A11" s="499"/>
      <c r="B11" s="500"/>
      <c r="C11" s="29"/>
      <c r="D11" s="500"/>
      <c r="E11" s="500"/>
      <c r="F11" s="500"/>
      <c r="G11" s="500"/>
      <c r="H11" s="643"/>
      <c r="I11" s="644"/>
    </row>
    <row r="12" spans="1:9" ht="24.75" customHeight="1">
      <c r="A12" s="499"/>
      <c r="B12" s="500"/>
      <c r="C12" s="29"/>
      <c r="D12" s="500"/>
      <c r="E12" s="500"/>
      <c r="F12" s="500"/>
      <c r="G12" s="500"/>
      <c r="H12" s="643"/>
      <c r="I12" s="644"/>
    </row>
    <row r="13" spans="1:9" ht="24.75" customHeight="1">
      <c r="A13" s="499"/>
      <c r="B13" s="500"/>
      <c r="C13" s="29"/>
      <c r="D13" s="500"/>
      <c r="E13" s="500"/>
      <c r="F13" s="500"/>
      <c r="G13" s="500"/>
      <c r="H13" s="643"/>
      <c r="I13" s="644"/>
    </row>
    <row r="14" spans="1:9" ht="24.75" customHeight="1">
      <c r="A14" s="499"/>
      <c r="B14" s="500"/>
      <c r="C14" s="29"/>
      <c r="D14" s="500"/>
      <c r="E14" s="500"/>
      <c r="F14" s="500"/>
      <c r="G14" s="500"/>
      <c r="H14" s="643"/>
      <c r="I14" s="644"/>
    </row>
    <row r="15" spans="1:9" ht="24.75" customHeight="1">
      <c r="A15" s="499"/>
      <c r="B15" s="500"/>
      <c r="C15" s="29"/>
      <c r="D15" s="500"/>
      <c r="E15" s="500"/>
      <c r="F15" s="500"/>
      <c r="G15" s="500"/>
      <c r="H15" s="643"/>
      <c r="I15" s="644"/>
    </row>
    <row r="16" spans="1:9" ht="24.75" customHeight="1">
      <c r="A16" s="499"/>
      <c r="B16" s="500"/>
      <c r="C16" s="29"/>
      <c r="D16" s="500"/>
      <c r="E16" s="500"/>
      <c r="F16" s="500"/>
      <c r="G16" s="500"/>
      <c r="H16" s="643"/>
      <c r="I16" s="644"/>
    </row>
    <row r="17" spans="1:9" ht="24.75" customHeight="1">
      <c r="A17" s="499"/>
      <c r="B17" s="500"/>
      <c r="C17" s="29"/>
      <c r="D17" s="500"/>
      <c r="E17" s="500"/>
      <c r="F17" s="500"/>
      <c r="G17" s="500"/>
      <c r="H17" s="643"/>
      <c r="I17" s="644"/>
    </row>
    <row r="18" spans="1:9" ht="24.75" customHeight="1" thickBot="1">
      <c r="A18" s="506"/>
      <c r="B18" s="507"/>
      <c r="C18" s="131"/>
      <c r="D18" s="507"/>
      <c r="E18" s="507"/>
      <c r="F18" s="507"/>
      <c r="G18" s="507"/>
      <c r="H18" s="645"/>
      <c r="I18" s="646"/>
    </row>
    <row r="19" spans="1:9" s="81" customFormat="1" ht="24.75" customHeight="1">
      <c r="A19" s="79" t="s">
        <v>752</v>
      </c>
      <c r="B19" s="80"/>
      <c r="C19" s="80"/>
      <c r="D19" s="80"/>
      <c r="E19" s="80"/>
      <c r="F19" s="80"/>
      <c r="G19" s="80"/>
      <c r="H19" s="80"/>
      <c r="I19" s="80"/>
    </row>
    <row r="20" spans="1:11" ht="18" customHeight="1" thickBot="1">
      <c r="A20" s="623" t="s">
        <v>753</v>
      </c>
      <c r="B20" s="624"/>
      <c r="C20" s="624"/>
      <c r="D20" s="624"/>
      <c r="E20" s="624"/>
      <c r="F20" s="624"/>
      <c r="G20" s="624"/>
      <c r="H20" s="624"/>
      <c r="I20" s="624"/>
      <c r="J20" s="84"/>
      <c r="K20" s="84"/>
    </row>
    <row r="21" spans="1:9" ht="22.5" customHeight="1">
      <c r="A21" s="627" t="s">
        <v>754</v>
      </c>
      <c r="B21" s="628"/>
      <c r="C21" s="628"/>
      <c r="D21" s="628"/>
      <c r="E21" s="628"/>
      <c r="F21" s="628"/>
      <c r="G21" s="628"/>
      <c r="H21" s="628"/>
      <c r="I21" s="629"/>
    </row>
    <row r="22" spans="1:9" ht="20.25" customHeight="1">
      <c r="A22" s="635" t="s">
        <v>605</v>
      </c>
      <c r="B22" s="637" t="s">
        <v>606</v>
      </c>
      <c r="C22" s="637" t="s">
        <v>607</v>
      </c>
      <c r="D22" s="633" t="s">
        <v>749</v>
      </c>
      <c r="E22" s="631"/>
      <c r="F22" s="631"/>
      <c r="G22" s="631"/>
      <c r="H22" s="631"/>
      <c r="I22" s="634"/>
    </row>
    <row r="23" spans="1:9" ht="20.25" customHeight="1">
      <c r="A23" s="636"/>
      <c r="B23" s="638"/>
      <c r="C23" s="638"/>
      <c r="D23" s="94" t="s">
        <v>603</v>
      </c>
      <c r="E23" s="631" t="s">
        <v>681</v>
      </c>
      <c r="F23" s="631"/>
      <c r="G23" s="631"/>
      <c r="H23" s="631"/>
      <c r="I23" s="634"/>
    </row>
    <row r="24" spans="1:9" ht="24.75" customHeight="1">
      <c r="A24" s="24"/>
      <c r="B24" s="25"/>
      <c r="C24" s="26"/>
      <c r="D24" s="47"/>
      <c r="E24" s="117"/>
      <c r="F24" s="118"/>
      <c r="G24" s="119" t="s">
        <v>601</v>
      </c>
      <c r="H24" s="118"/>
      <c r="I24" s="120" t="s">
        <v>602</v>
      </c>
    </row>
    <row r="25" spans="1:9" ht="24.75" customHeight="1">
      <c r="A25" s="27"/>
      <c r="B25" s="28"/>
      <c r="C25" s="29"/>
      <c r="D25" s="48"/>
      <c r="E25" s="121"/>
      <c r="F25" s="122"/>
      <c r="G25" s="123" t="s">
        <v>601</v>
      </c>
      <c r="H25" s="122"/>
      <c r="I25" s="124" t="s">
        <v>602</v>
      </c>
    </row>
    <row r="26" spans="1:9" ht="24.75" customHeight="1">
      <c r="A26" s="27"/>
      <c r="B26" s="28"/>
      <c r="C26" s="29"/>
      <c r="D26" s="48"/>
      <c r="E26" s="121"/>
      <c r="F26" s="122"/>
      <c r="G26" s="123" t="s">
        <v>601</v>
      </c>
      <c r="H26" s="122"/>
      <c r="I26" s="124" t="s">
        <v>602</v>
      </c>
    </row>
    <row r="27" spans="1:9" ht="24.75" customHeight="1">
      <c r="A27" s="27"/>
      <c r="B27" s="28"/>
      <c r="C27" s="29"/>
      <c r="D27" s="48"/>
      <c r="E27" s="121"/>
      <c r="F27" s="122"/>
      <c r="G27" s="123" t="s">
        <v>601</v>
      </c>
      <c r="H27" s="122"/>
      <c r="I27" s="124" t="s">
        <v>602</v>
      </c>
    </row>
    <row r="28" spans="1:9" ht="24.75" customHeight="1">
      <c r="A28" s="27"/>
      <c r="B28" s="28"/>
      <c r="C28" s="29"/>
      <c r="D28" s="48"/>
      <c r="E28" s="121"/>
      <c r="F28" s="122"/>
      <c r="G28" s="123" t="s">
        <v>601</v>
      </c>
      <c r="H28" s="122"/>
      <c r="I28" s="124" t="s">
        <v>602</v>
      </c>
    </row>
    <row r="29" spans="1:9" ht="24.75" customHeight="1">
      <c r="A29" s="27"/>
      <c r="B29" s="28"/>
      <c r="C29" s="29"/>
      <c r="D29" s="48"/>
      <c r="E29" s="121"/>
      <c r="F29" s="122"/>
      <c r="G29" s="123" t="s">
        <v>601</v>
      </c>
      <c r="H29" s="122"/>
      <c r="I29" s="124" t="s">
        <v>602</v>
      </c>
    </row>
    <row r="30" spans="1:9" ht="24.75" customHeight="1">
      <c r="A30" s="27"/>
      <c r="B30" s="28"/>
      <c r="C30" s="29"/>
      <c r="D30" s="48"/>
      <c r="E30" s="121"/>
      <c r="F30" s="122"/>
      <c r="G30" s="123" t="s">
        <v>601</v>
      </c>
      <c r="H30" s="122"/>
      <c r="I30" s="124" t="s">
        <v>602</v>
      </c>
    </row>
    <row r="31" spans="1:9" ht="24.75" customHeight="1">
      <c r="A31" s="27"/>
      <c r="B31" s="28"/>
      <c r="C31" s="29"/>
      <c r="D31" s="48"/>
      <c r="E31" s="121"/>
      <c r="F31" s="122"/>
      <c r="G31" s="123" t="s">
        <v>601</v>
      </c>
      <c r="H31" s="122"/>
      <c r="I31" s="124" t="s">
        <v>602</v>
      </c>
    </row>
    <row r="32" spans="1:9" ht="24.75" customHeight="1" thickBot="1">
      <c r="A32" s="129"/>
      <c r="B32" s="130"/>
      <c r="C32" s="131"/>
      <c r="D32" s="132"/>
      <c r="E32" s="125"/>
      <c r="F32" s="126"/>
      <c r="G32" s="127" t="s">
        <v>601</v>
      </c>
      <c r="H32" s="126"/>
      <c r="I32" s="128" t="s">
        <v>602</v>
      </c>
    </row>
    <row r="33" spans="1:9" ht="13.5" customHeight="1">
      <c r="A33" s="625"/>
      <c r="B33" s="626"/>
      <c r="C33" s="626"/>
      <c r="D33" s="626"/>
      <c r="E33" s="626"/>
      <c r="F33" s="626"/>
      <c r="G33" s="626"/>
      <c r="H33" s="626"/>
      <c r="I33" s="626"/>
    </row>
    <row r="34" spans="1:9" s="81" customFormat="1" ht="30.75" customHeight="1" thickBot="1">
      <c r="A34" s="86" t="s">
        <v>678</v>
      </c>
      <c r="B34" s="653" t="s">
        <v>726</v>
      </c>
      <c r="C34" s="653"/>
      <c r="D34" s="653"/>
      <c r="E34" s="653"/>
      <c r="F34" s="653"/>
      <c r="G34" s="653"/>
      <c r="H34" s="653"/>
      <c r="I34" s="85"/>
    </row>
    <row r="35" spans="1:9" s="82" customFormat="1" ht="27" customHeight="1" thickBot="1">
      <c r="A35" s="116" t="s">
        <v>608</v>
      </c>
      <c r="B35" s="650">
        <f>IF('申請書１'!$C$9="","",'申請書１'!$C$9)</f>
      </c>
      <c r="C35" s="651"/>
      <c r="D35" s="651"/>
      <c r="E35" s="651"/>
      <c r="F35" s="651"/>
      <c r="G35" s="652"/>
      <c r="H35" s="69"/>
      <c r="I35" s="69"/>
    </row>
    <row r="36" spans="1:9" s="81" customFormat="1" ht="24.75" customHeight="1">
      <c r="A36" s="649" t="s">
        <v>756</v>
      </c>
      <c r="B36" s="649"/>
      <c r="C36" s="649"/>
      <c r="D36" s="649"/>
      <c r="E36" s="649"/>
      <c r="F36" s="649"/>
      <c r="G36" s="649"/>
      <c r="H36" s="649"/>
      <c r="I36" s="649"/>
    </row>
    <row r="37" spans="1:9" s="81" customFormat="1" ht="24.75" customHeight="1" thickBot="1">
      <c r="A37" s="77" t="s">
        <v>748</v>
      </c>
      <c r="B37" s="78"/>
      <c r="C37" s="78"/>
      <c r="D37" s="78"/>
      <c r="E37" s="78"/>
      <c r="F37" s="115"/>
      <c r="G37" s="78"/>
      <c r="H37" s="78"/>
      <c r="I37" s="78"/>
    </row>
    <row r="38" spans="1:9" s="81" customFormat="1" ht="24.75" customHeight="1" thickBot="1">
      <c r="A38" s="198" t="s">
        <v>666</v>
      </c>
      <c r="B38" s="639"/>
      <c r="C38" s="639"/>
      <c r="D38" s="639"/>
      <c r="E38" s="639"/>
      <c r="F38" s="639"/>
      <c r="G38" s="639"/>
      <c r="H38" s="639"/>
      <c r="I38" s="640"/>
    </row>
    <row r="39" spans="1:9" s="81" customFormat="1" ht="24.75" customHeight="1">
      <c r="A39" s="77" t="s">
        <v>668</v>
      </c>
      <c r="B39" s="78"/>
      <c r="C39" s="78"/>
      <c r="D39" s="78"/>
      <c r="E39" s="78"/>
      <c r="F39" s="115"/>
      <c r="G39" s="78"/>
      <c r="H39" s="78"/>
      <c r="I39" s="78"/>
    </row>
    <row r="40" spans="1:9" ht="18" customHeight="1" thickBot="1">
      <c r="A40" s="641" t="s">
        <v>747</v>
      </c>
      <c r="B40" s="641"/>
      <c r="C40" s="641"/>
      <c r="D40" s="641"/>
      <c r="E40" s="641"/>
      <c r="F40" s="641"/>
      <c r="G40" s="641"/>
      <c r="H40" s="641"/>
      <c r="I40" s="641"/>
    </row>
    <row r="41" spans="1:9" ht="22.5" customHeight="1">
      <c r="A41" s="627" t="s">
        <v>609</v>
      </c>
      <c r="B41" s="628"/>
      <c r="C41" s="628"/>
      <c r="D41" s="628"/>
      <c r="E41" s="628"/>
      <c r="F41" s="628"/>
      <c r="G41" s="628"/>
      <c r="H41" s="628"/>
      <c r="I41" s="629"/>
    </row>
    <row r="42" spans="1:9" ht="24.75" customHeight="1">
      <c r="A42" s="642" t="s">
        <v>603</v>
      </c>
      <c r="B42" s="632"/>
      <c r="C42" s="95" t="s">
        <v>604</v>
      </c>
      <c r="D42" s="630" t="s">
        <v>751</v>
      </c>
      <c r="E42" s="631"/>
      <c r="F42" s="631"/>
      <c r="G42" s="632"/>
      <c r="H42" s="633" t="s">
        <v>677</v>
      </c>
      <c r="I42" s="634"/>
    </row>
    <row r="43" spans="1:9" ht="24.75" customHeight="1">
      <c r="A43" s="654"/>
      <c r="B43" s="655"/>
      <c r="C43" s="22"/>
      <c r="D43" s="656"/>
      <c r="E43" s="657"/>
      <c r="F43" s="657"/>
      <c r="G43" s="655"/>
      <c r="H43" s="658"/>
      <c r="I43" s="659"/>
    </row>
    <row r="44" spans="1:9" ht="24.75" customHeight="1">
      <c r="A44" s="660"/>
      <c r="B44" s="661"/>
      <c r="C44" s="23"/>
      <c r="D44" s="662"/>
      <c r="E44" s="663"/>
      <c r="F44" s="663"/>
      <c r="G44" s="661"/>
      <c r="H44" s="664"/>
      <c r="I44" s="665"/>
    </row>
    <row r="45" spans="1:9" ht="24.75" customHeight="1">
      <c r="A45" s="660"/>
      <c r="B45" s="661"/>
      <c r="C45" s="23"/>
      <c r="D45" s="662"/>
      <c r="E45" s="663"/>
      <c r="F45" s="663"/>
      <c r="G45" s="661"/>
      <c r="H45" s="664"/>
      <c r="I45" s="665"/>
    </row>
    <row r="46" spans="1:9" ht="24.75" customHeight="1">
      <c r="A46" s="660"/>
      <c r="B46" s="661"/>
      <c r="C46" s="23"/>
      <c r="D46" s="662"/>
      <c r="E46" s="663"/>
      <c r="F46" s="663"/>
      <c r="G46" s="661"/>
      <c r="H46" s="664"/>
      <c r="I46" s="665"/>
    </row>
    <row r="47" spans="1:9" ht="24.75" customHeight="1">
      <c r="A47" s="660"/>
      <c r="B47" s="661"/>
      <c r="C47" s="23"/>
      <c r="D47" s="662"/>
      <c r="E47" s="663"/>
      <c r="F47" s="663"/>
      <c r="G47" s="661"/>
      <c r="H47" s="664"/>
      <c r="I47" s="665"/>
    </row>
    <row r="48" spans="1:9" ht="24.75" customHeight="1">
      <c r="A48" s="660"/>
      <c r="B48" s="661"/>
      <c r="C48" s="23"/>
      <c r="D48" s="662"/>
      <c r="E48" s="663"/>
      <c r="F48" s="663"/>
      <c r="G48" s="661"/>
      <c r="H48" s="664"/>
      <c r="I48" s="665"/>
    </row>
    <row r="49" spans="1:9" ht="24.75" customHeight="1">
      <c r="A49" s="660"/>
      <c r="B49" s="661"/>
      <c r="C49" s="23"/>
      <c r="D49" s="662"/>
      <c r="E49" s="663"/>
      <c r="F49" s="663"/>
      <c r="G49" s="661"/>
      <c r="H49" s="664"/>
      <c r="I49" s="665"/>
    </row>
    <row r="50" spans="1:9" ht="24.75" customHeight="1">
      <c r="A50" s="660"/>
      <c r="B50" s="661"/>
      <c r="C50" s="23"/>
      <c r="D50" s="662"/>
      <c r="E50" s="663"/>
      <c r="F50" s="663"/>
      <c r="G50" s="661"/>
      <c r="H50" s="664"/>
      <c r="I50" s="665"/>
    </row>
    <row r="51" spans="1:9" ht="24.75" customHeight="1" thickBot="1">
      <c r="A51" s="666"/>
      <c r="B51" s="667"/>
      <c r="C51" s="133"/>
      <c r="D51" s="668"/>
      <c r="E51" s="669"/>
      <c r="F51" s="669"/>
      <c r="G51" s="667"/>
      <c r="H51" s="670"/>
      <c r="I51" s="671"/>
    </row>
    <row r="52" spans="1:9" s="81" customFormat="1" ht="24.75" customHeight="1">
      <c r="A52" s="79" t="s">
        <v>752</v>
      </c>
      <c r="B52" s="80"/>
      <c r="C52" s="80"/>
      <c r="D52" s="80"/>
      <c r="E52" s="80"/>
      <c r="F52" s="80"/>
      <c r="G52" s="80"/>
      <c r="H52" s="80"/>
      <c r="I52" s="80"/>
    </row>
    <row r="53" spans="1:11" ht="18" customHeight="1" thickBot="1">
      <c r="A53" s="623" t="s">
        <v>753</v>
      </c>
      <c r="B53" s="624"/>
      <c r="C53" s="624"/>
      <c r="D53" s="624"/>
      <c r="E53" s="624"/>
      <c r="F53" s="624"/>
      <c r="G53" s="624"/>
      <c r="H53" s="624"/>
      <c r="I53" s="624"/>
      <c r="J53" s="84"/>
      <c r="K53" s="84"/>
    </row>
    <row r="54" spans="1:9" ht="22.5" customHeight="1">
      <c r="A54" s="627" t="s">
        <v>754</v>
      </c>
      <c r="B54" s="628"/>
      <c r="C54" s="628"/>
      <c r="D54" s="628"/>
      <c r="E54" s="628"/>
      <c r="F54" s="628"/>
      <c r="G54" s="628"/>
      <c r="H54" s="628"/>
      <c r="I54" s="629"/>
    </row>
    <row r="55" spans="1:9" ht="20.25" customHeight="1">
      <c r="A55" s="635" t="s">
        <v>605</v>
      </c>
      <c r="B55" s="637" t="s">
        <v>606</v>
      </c>
      <c r="C55" s="637" t="s">
        <v>607</v>
      </c>
      <c r="D55" s="633" t="s">
        <v>749</v>
      </c>
      <c r="E55" s="631"/>
      <c r="F55" s="631"/>
      <c r="G55" s="631"/>
      <c r="H55" s="631"/>
      <c r="I55" s="634"/>
    </row>
    <row r="56" spans="1:9" ht="20.25" customHeight="1">
      <c r="A56" s="636"/>
      <c r="B56" s="638"/>
      <c r="C56" s="638"/>
      <c r="D56" s="94" t="s">
        <v>603</v>
      </c>
      <c r="E56" s="631" t="s">
        <v>681</v>
      </c>
      <c r="F56" s="631"/>
      <c r="G56" s="631"/>
      <c r="H56" s="631"/>
      <c r="I56" s="634"/>
    </row>
    <row r="57" spans="1:9" ht="24.75" customHeight="1">
      <c r="A57" s="24"/>
      <c r="B57" s="25"/>
      <c r="C57" s="26"/>
      <c r="D57" s="47"/>
      <c r="E57" s="117"/>
      <c r="F57" s="118"/>
      <c r="G57" s="119" t="s">
        <v>601</v>
      </c>
      <c r="H57" s="118"/>
      <c r="I57" s="120" t="s">
        <v>602</v>
      </c>
    </row>
    <row r="58" spans="1:9" ht="24.75" customHeight="1">
      <c r="A58" s="27"/>
      <c r="B58" s="28"/>
      <c r="C58" s="29"/>
      <c r="D58" s="48"/>
      <c r="E58" s="121"/>
      <c r="F58" s="122"/>
      <c r="G58" s="123" t="s">
        <v>601</v>
      </c>
      <c r="H58" s="122"/>
      <c r="I58" s="124" t="s">
        <v>602</v>
      </c>
    </row>
    <row r="59" spans="1:9" ht="24.75" customHeight="1">
      <c r="A59" s="27"/>
      <c r="B59" s="28"/>
      <c r="C59" s="29"/>
      <c r="D59" s="48"/>
      <c r="E59" s="121"/>
      <c r="F59" s="122"/>
      <c r="G59" s="123" t="s">
        <v>601</v>
      </c>
      <c r="H59" s="122"/>
      <c r="I59" s="124" t="s">
        <v>602</v>
      </c>
    </row>
    <row r="60" spans="1:9" ht="24.75" customHeight="1">
      <c r="A60" s="27"/>
      <c r="B60" s="28"/>
      <c r="C60" s="29"/>
      <c r="D60" s="48"/>
      <c r="E60" s="121"/>
      <c r="F60" s="122"/>
      <c r="G60" s="123" t="s">
        <v>601</v>
      </c>
      <c r="H60" s="122"/>
      <c r="I60" s="124" t="s">
        <v>602</v>
      </c>
    </row>
    <row r="61" spans="1:9" ht="24.75" customHeight="1">
      <c r="A61" s="27"/>
      <c r="B61" s="28"/>
      <c r="C61" s="29"/>
      <c r="D61" s="48"/>
      <c r="E61" s="121"/>
      <c r="F61" s="122"/>
      <c r="G61" s="123" t="s">
        <v>601</v>
      </c>
      <c r="H61" s="122"/>
      <c r="I61" s="124" t="s">
        <v>602</v>
      </c>
    </row>
    <row r="62" spans="1:9" ht="24.75" customHeight="1">
      <c r="A62" s="27"/>
      <c r="B62" s="28"/>
      <c r="C62" s="29"/>
      <c r="D62" s="48"/>
      <c r="E62" s="121"/>
      <c r="F62" s="122"/>
      <c r="G62" s="123" t="s">
        <v>601</v>
      </c>
      <c r="H62" s="122"/>
      <c r="I62" s="124" t="s">
        <v>602</v>
      </c>
    </row>
    <row r="63" spans="1:9" ht="24.75" customHeight="1">
      <c r="A63" s="27"/>
      <c r="B63" s="28"/>
      <c r="C63" s="29"/>
      <c r="D63" s="48"/>
      <c r="E63" s="121"/>
      <c r="F63" s="122"/>
      <c r="G63" s="123" t="s">
        <v>601</v>
      </c>
      <c r="H63" s="122"/>
      <c r="I63" s="124" t="s">
        <v>602</v>
      </c>
    </row>
    <row r="64" spans="1:9" ht="24.75" customHeight="1">
      <c r="A64" s="27"/>
      <c r="B64" s="28"/>
      <c r="C64" s="29"/>
      <c r="D64" s="48"/>
      <c r="E64" s="121"/>
      <c r="F64" s="122"/>
      <c r="G64" s="123" t="s">
        <v>601</v>
      </c>
      <c r="H64" s="122"/>
      <c r="I64" s="124" t="s">
        <v>602</v>
      </c>
    </row>
    <row r="65" spans="1:9" ht="24.75" customHeight="1" thickBot="1">
      <c r="A65" s="129"/>
      <c r="B65" s="130"/>
      <c r="C65" s="131"/>
      <c r="D65" s="132"/>
      <c r="E65" s="125"/>
      <c r="F65" s="126"/>
      <c r="G65" s="127" t="s">
        <v>601</v>
      </c>
      <c r="H65" s="126"/>
      <c r="I65" s="128" t="s">
        <v>602</v>
      </c>
    </row>
    <row r="66" spans="1:9" ht="13.5" customHeight="1">
      <c r="A66" s="625"/>
      <c r="B66" s="626"/>
      <c r="C66" s="626"/>
      <c r="D66" s="626"/>
      <c r="E66" s="626"/>
      <c r="F66" s="626"/>
      <c r="G66" s="626"/>
      <c r="H66" s="626"/>
      <c r="I66" s="626"/>
    </row>
    <row r="67" spans="1:9" s="81" customFormat="1" ht="30.75" customHeight="1" thickBot="1">
      <c r="A67" s="86" t="s">
        <v>679</v>
      </c>
      <c r="B67" s="653" t="s">
        <v>726</v>
      </c>
      <c r="C67" s="653"/>
      <c r="D67" s="653"/>
      <c r="E67" s="653"/>
      <c r="F67" s="653"/>
      <c r="G67" s="653"/>
      <c r="H67" s="653"/>
      <c r="I67" s="85"/>
    </row>
    <row r="68" spans="1:9" s="82" customFormat="1" ht="27" customHeight="1" thickBot="1">
      <c r="A68" s="116" t="s">
        <v>608</v>
      </c>
      <c r="B68" s="650">
        <f>IF('申請書１'!$C$9="","",'申請書１'!$C$9)</f>
      </c>
      <c r="C68" s="651"/>
      <c r="D68" s="651"/>
      <c r="E68" s="651"/>
      <c r="F68" s="651"/>
      <c r="G68" s="652"/>
      <c r="H68" s="69"/>
      <c r="I68" s="69"/>
    </row>
    <row r="69" spans="1:9" s="81" customFormat="1" ht="24.75" customHeight="1">
      <c r="A69" s="649" t="s">
        <v>756</v>
      </c>
      <c r="B69" s="649"/>
      <c r="C69" s="649"/>
      <c r="D69" s="649"/>
      <c r="E69" s="649"/>
      <c r="F69" s="649"/>
      <c r="G69" s="649"/>
      <c r="H69" s="649"/>
      <c r="I69" s="649"/>
    </row>
    <row r="70" spans="1:9" s="81" customFormat="1" ht="24.75" customHeight="1" thickBot="1">
      <c r="A70" s="77" t="s">
        <v>748</v>
      </c>
      <c r="B70" s="78"/>
      <c r="C70" s="78"/>
      <c r="D70" s="78"/>
      <c r="E70" s="78"/>
      <c r="F70" s="115"/>
      <c r="G70" s="78"/>
      <c r="H70" s="78"/>
      <c r="I70" s="78"/>
    </row>
    <row r="71" spans="1:9" s="81" customFormat="1" ht="24.75" customHeight="1" thickBot="1">
      <c r="A71" s="198" t="s">
        <v>666</v>
      </c>
      <c r="B71" s="639"/>
      <c r="C71" s="639"/>
      <c r="D71" s="639"/>
      <c r="E71" s="639"/>
      <c r="F71" s="639"/>
      <c r="G71" s="639"/>
      <c r="H71" s="639"/>
      <c r="I71" s="640"/>
    </row>
    <row r="72" spans="1:9" s="81" customFormat="1" ht="24.75" customHeight="1">
      <c r="A72" s="77" t="s">
        <v>668</v>
      </c>
      <c r="B72" s="78"/>
      <c r="C72" s="78"/>
      <c r="D72" s="78"/>
      <c r="E72" s="78"/>
      <c r="F72" s="115"/>
      <c r="G72" s="78"/>
      <c r="H72" s="78"/>
      <c r="I72" s="78"/>
    </row>
    <row r="73" spans="1:9" ht="18" customHeight="1" thickBot="1">
      <c r="A73" s="641" t="s">
        <v>747</v>
      </c>
      <c r="B73" s="641"/>
      <c r="C73" s="641"/>
      <c r="D73" s="641"/>
      <c r="E73" s="641"/>
      <c r="F73" s="641"/>
      <c r="G73" s="641"/>
      <c r="H73" s="641"/>
      <c r="I73" s="641"/>
    </row>
    <row r="74" spans="1:9" ht="22.5" customHeight="1">
      <c r="A74" s="627" t="s">
        <v>609</v>
      </c>
      <c r="B74" s="628"/>
      <c r="C74" s="628"/>
      <c r="D74" s="628"/>
      <c r="E74" s="628"/>
      <c r="F74" s="628"/>
      <c r="G74" s="628"/>
      <c r="H74" s="628"/>
      <c r="I74" s="629"/>
    </row>
    <row r="75" spans="1:9" ht="24.75" customHeight="1">
      <c r="A75" s="642" t="s">
        <v>603</v>
      </c>
      <c r="B75" s="632"/>
      <c r="C75" s="95" t="s">
        <v>604</v>
      </c>
      <c r="D75" s="630" t="s">
        <v>751</v>
      </c>
      <c r="E75" s="631"/>
      <c r="F75" s="631"/>
      <c r="G75" s="632"/>
      <c r="H75" s="633" t="s">
        <v>677</v>
      </c>
      <c r="I75" s="634"/>
    </row>
    <row r="76" spans="1:9" ht="24.75" customHeight="1">
      <c r="A76" s="654"/>
      <c r="B76" s="655"/>
      <c r="C76" s="22"/>
      <c r="D76" s="656"/>
      <c r="E76" s="657"/>
      <c r="F76" s="657"/>
      <c r="G76" s="655"/>
      <c r="H76" s="658"/>
      <c r="I76" s="659"/>
    </row>
    <row r="77" spans="1:9" ht="24.75" customHeight="1">
      <c r="A77" s="660"/>
      <c r="B77" s="661"/>
      <c r="C77" s="23"/>
      <c r="D77" s="662"/>
      <c r="E77" s="663"/>
      <c r="F77" s="663"/>
      <c r="G77" s="661"/>
      <c r="H77" s="664"/>
      <c r="I77" s="665"/>
    </row>
    <row r="78" spans="1:9" ht="24.75" customHeight="1">
      <c r="A78" s="660"/>
      <c r="B78" s="661"/>
      <c r="C78" s="23"/>
      <c r="D78" s="662"/>
      <c r="E78" s="663"/>
      <c r="F78" s="663"/>
      <c r="G78" s="661"/>
      <c r="H78" s="664"/>
      <c r="I78" s="665"/>
    </row>
    <row r="79" spans="1:9" ht="24.75" customHeight="1">
      <c r="A79" s="660"/>
      <c r="B79" s="661"/>
      <c r="C79" s="23"/>
      <c r="D79" s="662"/>
      <c r="E79" s="663"/>
      <c r="F79" s="663"/>
      <c r="G79" s="661"/>
      <c r="H79" s="664"/>
      <c r="I79" s="665"/>
    </row>
    <row r="80" spans="1:9" ht="24.75" customHeight="1">
      <c r="A80" s="660"/>
      <c r="B80" s="661"/>
      <c r="C80" s="23"/>
      <c r="D80" s="662"/>
      <c r="E80" s="663"/>
      <c r="F80" s="663"/>
      <c r="G80" s="661"/>
      <c r="H80" s="664"/>
      <c r="I80" s="665"/>
    </row>
    <row r="81" spans="1:9" ht="24.75" customHeight="1">
      <c r="A81" s="660"/>
      <c r="B81" s="661"/>
      <c r="C81" s="23"/>
      <c r="D81" s="662"/>
      <c r="E81" s="663"/>
      <c r="F81" s="663"/>
      <c r="G81" s="661"/>
      <c r="H81" s="664"/>
      <c r="I81" s="665"/>
    </row>
    <row r="82" spans="1:9" ht="24.75" customHeight="1">
      <c r="A82" s="660"/>
      <c r="B82" s="661"/>
      <c r="C82" s="23"/>
      <c r="D82" s="662"/>
      <c r="E82" s="663"/>
      <c r="F82" s="663"/>
      <c r="G82" s="661"/>
      <c r="H82" s="664"/>
      <c r="I82" s="665"/>
    </row>
    <row r="83" spans="1:9" ht="24.75" customHeight="1">
      <c r="A83" s="660"/>
      <c r="B83" s="661"/>
      <c r="C83" s="23"/>
      <c r="D83" s="662"/>
      <c r="E83" s="663"/>
      <c r="F83" s="663"/>
      <c r="G83" s="661"/>
      <c r="H83" s="664"/>
      <c r="I83" s="665"/>
    </row>
    <row r="84" spans="1:9" ht="24.75" customHeight="1" thickBot="1">
      <c r="A84" s="666"/>
      <c r="B84" s="667"/>
      <c r="C84" s="133"/>
      <c r="D84" s="668"/>
      <c r="E84" s="669"/>
      <c r="F84" s="669"/>
      <c r="G84" s="667"/>
      <c r="H84" s="670"/>
      <c r="I84" s="671"/>
    </row>
    <row r="85" spans="1:9" s="81" customFormat="1" ht="24.75" customHeight="1">
      <c r="A85" s="79" t="s">
        <v>752</v>
      </c>
      <c r="B85" s="80"/>
      <c r="C85" s="80"/>
      <c r="D85" s="80"/>
      <c r="E85" s="80"/>
      <c r="F85" s="80"/>
      <c r="G85" s="80"/>
      <c r="H85" s="80"/>
      <c r="I85" s="80"/>
    </row>
    <row r="86" spans="1:11" ht="18" customHeight="1" thickBot="1">
      <c r="A86" s="623" t="s">
        <v>753</v>
      </c>
      <c r="B86" s="624"/>
      <c r="C86" s="624"/>
      <c r="D86" s="624"/>
      <c r="E86" s="624"/>
      <c r="F86" s="624"/>
      <c r="G86" s="624"/>
      <c r="H86" s="624"/>
      <c r="I86" s="624"/>
      <c r="J86" s="84"/>
      <c r="K86" s="84"/>
    </row>
    <row r="87" spans="1:9" ht="22.5" customHeight="1">
      <c r="A87" s="627" t="s">
        <v>754</v>
      </c>
      <c r="B87" s="628"/>
      <c r="C87" s="628"/>
      <c r="D87" s="628"/>
      <c r="E87" s="628"/>
      <c r="F87" s="628"/>
      <c r="G87" s="628"/>
      <c r="H87" s="628"/>
      <c r="I87" s="629"/>
    </row>
    <row r="88" spans="1:9" ht="20.25" customHeight="1">
      <c r="A88" s="635" t="s">
        <v>605</v>
      </c>
      <c r="B88" s="637" t="s">
        <v>606</v>
      </c>
      <c r="C88" s="637" t="s">
        <v>607</v>
      </c>
      <c r="D88" s="633" t="s">
        <v>749</v>
      </c>
      <c r="E88" s="631"/>
      <c r="F88" s="631"/>
      <c r="G88" s="631"/>
      <c r="H88" s="631"/>
      <c r="I88" s="634"/>
    </row>
    <row r="89" spans="1:9" ht="20.25" customHeight="1">
      <c r="A89" s="636"/>
      <c r="B89" s="638"/>
      <c r="C89" s="638"/>
      <c r="D89" s="94" t="s">
        <v>603</v>
      </c>
      <c r="E89" s="631" t="s">
        <v>681</v>
      </c>
      <c r="F89" s="631"/>
      <c r="G89" s="631"/>
      <c r="H89" s="631"/>
      <c r="I89" s="634"/>
    </row>
    <row r="90" spans="1:9" ht="24.75" customHeight="1">
      <c r="A90" s="24"/>
      <c r="B90" s="25"/>
      <c r="C90" s="26"/>
      <c r="D90" s="47"/>
      <c r="E90" s="117"/>
      <c r="F90" s="118"/>
      <c r="G90" s="119" t="s">
        <v>601</v>
      </c>
      <c r="H90" s="118"/>
      <c r="I90" s="120" t="s">
        <v>602</v>
      </c>
    </row>
    <row r="91" spans="1:9" ht="24.75" customHeight="1">
      <c r="A91" s="27"/>
      <c r="B91" s="28"/>
      <c r="C91" s="29"/>
      <c r="D91" s="48"/>
      <c r="E91" s="121"/>
      <c r="F91" s="122"/>
      <c r="G91" s="123" t="s">
        <v>601</v>
      </c>
      <c r="H91" s="122"/>
      <c r="I91" s="124" t="s">
        <v>602</v>
      </c>
    </row>
    <row r="92" spans="1:9" ht="24.75" customHeight="1">
      <c r="A92" s="27"/>
      <c r="B92" s="28"/>
      <c r="C92" s="29"/>
      <c r="D92" s="48"/>
      <c r="E92" s="121"/>
      <c r="F92" s="122"/>
      <c r="G92" s="123" t="s">
        <v>601</v>
      </c>
      <c r="H92" s="122"/>
      <c r="I92" s="124" t="s">
        <v>602</v>
      </c>
    </row>
    <row r="93" spans="1:9" ht="24.75" customHeight="1">
      <c r="A93" s="27"/>
      <c r="B93" s="28"/>
      <c r="C93" s="29"/>
      <c r="D93" s="48"/>
      <c r="E93" s="121"/>
      <c r="F93" s="122"/>
      <c r="G93" s="123" t="s">
        <v>601</v>
      </c>
      <c r="H93" s="122"/>
      <c r="I93" s="124" t="s">
        <v>602</v>
      </c>
    </row>
    <row r="94" spans="1:9" ht="24.75" customHeight="1">
      <c r="A94" s="27"/>
      <c r="B94" s="28"/>
      <c r="C94" s="29"/>
      <c r="D94" s="48"/>
      <c r="E94" s="121"/>
      <c r="F94" s="122"/>
      <c r="G94" s="123" t="s">
        <v>601</v>
      </c>
      <c r="H94" s="122"/>
      <c r="I94" s="124" t="s">
        <v>602</v>
      </c>
    </row>
    <row r="95" spans="1:9" ht="24.75" customHeight="1">
      <c r="A95" s="27"/>
      <c r="B95" s="28"/>
      <c r="C95" s="29"/>
      <c r="D95" s="48"/>
      <c r="E95" s="121"/>
      <c r="F95" s="122"/>
      <c r="G95" s="123" t="s">
        <v>601</v>
      </c>
      <c r="H95" s="122"/>
      <c r="I95" s="124" t="s">
        <v>602</v>
      </c>
    </row>
    <row r="96" spans="1:9" ht="24.75" customHeight="1">
      <c r="A96" s="27"/>
      <c r="B96" s="28"/>
      <c r="C96" s="29"/>
      <c r="D96" s="48"/>
      <c r="E96" s="121"/>
      <c r="F96" s="122"/>
      <c r="G96" s="123" t="s">
        <v>601</v>
      </c>
      <c r="H96" s="122"/>
      <c r="I96" s="124" t="s">
        <v>602</v>
      </c>
    </row>
    <row r="97" spans="1:9" ht="24.75" customHeight="1">
      <c r="A97" s="27"/>
      <c r="B97" s="28"/>
      <c r="C97" s="29"/>
      <c r="D97" s="48"/>
      <c r="E97" s="121"/>
      <c r="F97" s="122"/>
      <c r="G97" s="123" t="s">
        <v>601</v>
      </c>
      <c r="H97" s="122"/>
      <c r="I97" s="124" t="s">
        <v>602</v>
      </c>
    </row>
    <row r="98" spans="1:9" ht="24.75" customHeight="1" thickBot="1">
      <c r="A98" s="129"/>
      <c r="B98" s="130"/>
      <c r="C98" s="131"/>
      <c r="D98" s="132"/>
      <c r="E98" s="125"/>
      <c r="F98" s="126"/>
      <c r="G98" s="127" t="s">
        <v>601</v>
      </c>
      <c r="H98" s="126"/>
      <c r="I98" s="128" t="s">
        <v>602</v>
      </c>
    </row>
    <row r="99" spans="1:9" ht="13.5" customHeight="1">
      <c r="A99" s="625"/>
      <c r="B99" s="626"/>
      <c r="C99" s="626"/>
      <c r="D99" s="626"/>
      <c r="E99" s="626"/>
      <c r="F99" s="626"/>
      <c r="G99" s="626"/>
      <c r="H99" s="626"/>
      <c r="I99" s="626"/>
    </row>
    <row r="100" spans="1:9" s="81" customFormat="1" ht="30.75" customHeight="1" thickBot="1">
      <c r="A100" s="86" t="s">
        <v>680</v>
      </c>
      <c r="B100" s="653" t="s">
        <v>726</v>
      </c>
      <c r="C100" s="653"/>
      <c r="D100" s="653"/>
      <c r="E100" s="653"/>
      <c r="F100" s="653"/>
      <c r="G100" s="653"/>
      <c r="H100" s="653"/>
      <c r="I100" s="85"/>
    </row>
    <row r="101" spans="1:9" s="82" customFormat="1" ht="27" customHeight="1" thickBot="1">
      <c r="A101" s="116" t="s">
        <v>608</v>
      </c>
      <c r="B101" s="650">
        <f>IF('申請書１'!$C$9="","",'申請書１'!$C$9)</f>
      </c>
      <c r="C101" s="651"/>
      <c r="D101" s="651"/>
      <c r="E101" s="651"/>
      <c r="F101" s="651"/>
      <c r="G101" s="652"/>
      <c r="H101" s="69"/>
      <c r="I101" s="69"/>
    </row>
    <row r="102" spans="1:9" s="81" customFormat="1" ht="24.75" customHeight="1">
      <c r="A102" s="649" t="s">
        <v>756</v>
      </c>
      <c r="B102" s="649"/>
      <c r="C102" s="649"/>
      <c r="D102" s="649"/>
      <c r="E102" s="649"/>
      <c r="F102" s="649"/>
      <c r="G102" s="649"/>
      <c r="H102" s="649"/>
      <c r="I102" s="649"/>
    </row>
    <row r="103" spans="1:9" s="81" customFormat="1" ht="24.75" customHeight="1" thickBot="1">
      <c r="A103" s="77" t="s">
        <v>748</v>
      </c>
      <c r="B103" s="78"/>
      <c r="C103" s="78"/>
      <c r="D103" s="78"/>
      <c r="E103" s="78"/>
      <c r="F103" s="115"/>
      <c r="G103" s="78"/>
      <c r="H103" s="78"/>
      <c r="I103" s="78"/>
    </row>
    <row r="104" spans="1:9" s="81" customFormat="1" ht="24.75" customHeight="1" thickBot="1">
      <c r="A104" s="198" t="s">
        <v>666</v>
      </c>
      <c r="B104" s="639"/>
      <c r="C104" s="639"/>
      <c r="D104" s="639"/>
      <c r="E104" s="639"/>
      <c r="F104" s="639"/>
      <c r="G104" s="639"/>
      <c r="H104" s="639"/>
      <c r="I104" s="640"/>
    </row>
    <row r="105" spans="1:9" s="81" customFormat="1" ht="24.75" customHeight="1">
      <c r="A105" s="77" t="s">
        <v>668</v>
      </c>
      <c r="B105" s="78"/>
      <c r="C105" s="78"/>
      <c r="D105" s="78"/>
      <c r="E105" s="78"/>
      <c r="F105" s="115"/>
      <c r="G105" s="78"/>
      <c r="H105" s="78"/>
      <c r="I105" s="78"/>
    </row>
    <row r="106" spans="1:9" ht="18" customHeight="1" thickBot="1">
      <c r="A106" s="641" t="s">
        <v>747</v>
      </c>
      <c r="B106" s="641"/>
      <c r="C106" s="641"/>
      <c r="D106" s="641"/>
      <c r="E106" s="641"/>
      <c r="F106" s="641"/>
      <c r="G106" s="641"/>
      <c r="H106" s="641"/>
      <c r="I106" s="641"/>
    </row>
    <row r="107" spans="1:9" ht="22.5" customHeight="1">
      <c r="A107" s="627" t="s">
        <v>609</v>
      </c>
      <c r="B107" s="628"/>
      <c r="C107" s="628"/>
      <c r="D107" s="628"/>
      <c r="E107" s="628"/>
      <c r="F107" s="628"/>
      <c r="G107" s="628"/>
      <c r="H107" s="628"/>
      <c r="I107" s="629"/>
    </row>
    <row r="108" spans="1:9" ht="24.75" customHeight="1">
      <c r="A108" s="642" t="s">
        <v>603</v>
      </c>
      <c r="B108" s="632"/>
      <c r="C108" s="95" t="s">
        <v>604</v>
      </c>
      <c r="D108" s="630" t="s">
        <v>751</v>
      </c>
      <c r="E108" s="631"/>
      <c r="F108" s="631"/>
      <c r="G108" s="632"/>
      <c r="H108" s="633" t="s">
        <v>677</v>
      </c>
      <c r="I108" s="634"/>
    </row>
    <row r="109" spans="1:9" ht="24.75" customHeight="1">
      <c r="A109" s="654"/>
      <c r="B109" s="655"/>
      <c r="C109" s="22"/>
      <c r="D109" s="656"/>
      <c r="E109" s="657"/>
      <c r="F109" s="657"/>
      <c r="G109" s="655"/>
      <c r="H109" s="658"/>
      <c r="I109" s="659"/>
    </row>
    <row r="110" spans="1:9" ht="24.75" customHeight="1">
      <c r="A110" s="660"/>
      <c r="B110" s="661"/>
      <c r="C110" s="23"/>
      <c r="D110" s="662"/>
      <c r="E110" s="663"/>
      <c r="F110" s="663"/>
      <c r="G110" s="661"/>
      <c r="H110" s="664"/>
      <c r="I110" s="665"/>
    </row>
    <row r="111" spans="1:9" ht="24.75" customHeight="1">
      <c r="A111" s="660"/>
      <c r="B111" s="661"/>
      <c r="C111" s="23"/>
      <c r="D111" s="662"/>
      <c r="E111" s="663"/>
      <c r="F111" s="663"/>
      <c r="G111" s="661"/>
      <c r="H111" s="664"/>
      <c r="I111" s="665"/>
    </row>
    <row r="112" spans="1:9" ht="24.75" customHeight="1">
      <c r="A112" s="660"/>
      <c r="B112" s="661"/>
      <c r="C112" s="23"/>
      <c r="D112" s="662"/>
      <c r="E112" s="663"/>
      <c r="F112" s="663"/>
      <c r="G112" s="661"/>
      <c r="H112" s="664"/>
      <c r="I112" s="665"/>
    </row>
    <row r="113" spans="1:9" ht="24.75" customHeight="1">
      <c r="A113" s="660"/>
      <c r="B113" s="661"/>
      <c r="C113" s="23"/>
      <c r="D113" s="662"/>
      <c r="E113" s="663"/>
      <c r="F113" s="663"/>
      <c r="G113" s="661"/>
      <c r="H113" s="664"/>
      <c r="I113" s="665"/>
    </row>
    <row r="114" spans="1:9" ht="24.75" customHeight="1">
      <c r="A114" s="660"/>
      <c r="B114" s="661"/>
      <c r="C114" s="23"/>
      <c r="D114" s="662"/>
      <c r="E114" s="663"/>
      <c r="F114" s="663"/>
      <c r="G114" s="661"/>
      <c r="H114" s="664"/>
      <c r="I114" s="665"/>
    </row>
    <row r="115" spans="1:9" ht="24.75" customHeight="1">
      <c r="A115" s="660"/>
      <c r="B115" s="661"/>
      <c r="C115" s="23"/>
      <c r="D115" s="662"/>
      <c r="E115" s="663"/>
      <c r="F115" s="663"/>
      <c r="G115" s="661"/>
      <c r="H115" s="664"/>
      <c r="I115" s="665"/>
    </row>
    <row r="116" spans="1:9" ht="24.75" customHeight="1">
      <c r="A116" s="660"/>
      <c r="B116" s="661"/>
      <c r="C116" s="23"/>
      <c r="D116" s="662"/>
      <c r="E116" s="663"/>
      <c r="F116" s="663"/>
      <c r="G116" s="661"/>
      <c r="H116" s="664"/>
      <c r="I116" s="665"/>
    </row>
    <row r="117" spans="1:9" ht="24.75" customHeight="1" thickBot="1">
      <c r="A117" s="666"/>
      <c r="B117" s="667"/>
      <c r="C117" s="133"/>
      <c r="D117" s="668"/>
      <c r="E117" s="669"/>
      <c r="F117" s="669"/>
      <c r="G117" s="667"/>
      <c r="H117" s="670"/>
      <c r="I117" s="671"/>
    </row>
    <row r="118" spans="1:9" s="81" customFormat="1" ht="24.75" customHeight="1">
      <c r="A118" s="79" t="s">
        <v>752</v>
      </c>
      <c r="B118" s="80"/>
      <c r="C118" s="80"/>
      <c r="D118" s="80"/>
      <c r="E118" s="80"/>
      <c r="F118" s="80"/>
      <c r="G118" s="80"/>
      <c r="H118" s="80"/>
      <c r="I118" s="80"/>
    </row>
    <row r="119" spans="1:11" ht="18" customHeight="1" thickBot="1">
      <c r="A119" s="623" t="s">
        <v>753</v>
      </c>
      <c r="B119" s="624"/>
      <c r="C119" s="624"/>
      <c r="D119" s="624"/>
      <c r="E119" s="624"/>
      <c r="F119" s="624"/>
      <c r="G119" s="624"/>
      <c r="H119" s="624"/>
      <c r="I119" s="624"/>
      <c r="J119" s="84"/>
      <c r="K119" s="84"/>
    </row>
    <row r="120" spans="1:9" ht="22.5" customHeight="1">
      <c r="A120" s="627" t="s">
        <v>754</v>
      </c>
      <c r="B120" s="628"/>
      <c r="C120" s="628"/>
      <c r="D120" s="628"/>
      <c r="E120" s="628"/>
      <c r="F120" s="628"/>
      <c r="G120" s="628"/>
      <c r="H120" s="628"/>
      <c r="I120" s="629"/>
    </row>
    <row r="121" spans="1:9" ht="20.25" customHeight="1">
      <c r="A121" s="635" t="s">
        <v>605</v>
      </c>
      <c r="B121" s="637" t="s">
        <v>606</v>
      </c>
      <c r="C121" s="637" t="s">
        <v>607</v>
      </c>
      <c r="D121" s="633" t="s">
        <v>749</v>
      </c>
      <c r="E121" s="631"/>
      <c r="F121" s="631"/>
      <c r="G121" s="631"/>
      <c r="H121" s="631"/>
      <c r="I121" s="634"/>
    </row>
    <row r="122" spans="1:9" ht="20.25" customHeight="1">
      <c r="A122" s="636"/>
      <c r="B122" s="638"/>
      <c r="C122" s="638"/>
      <c r="D122" s="94" t="s">
        <v>603</v>
      </c>
      <c r="E122" s="631" t="s">
        <v>681</v>
      </c>
      <c r="F122" s="631"/>
      <c r="G122" s="631"/>
      <c r="H122" s="631"/>
      <c r="I122" s="634"/>
    </row>
    <row r="123" spans="1:9" ht="24.75" customHeight="1">
      <c r="A123" s="24"/>
      <c r="B123" s="25"/>
      <c r="C123" s="26"/>
      <c r="D123" s="47"/>
      <c r="E123" s="117"/>
      <c r="F123" s="118"/>
      <c r="G123" s="119" t="s">
        <v>601</v>
      </c>
      <c r="H123" s="118"/>
      <c r="I123" s="120" t="s">
        <v>602</v>
      </c>
    </row>
    <row r="124" spans="1:9" ht="24.75" customHeight="1">
      <c r="A124" s="27"/>
      <c r="B124" s="28"/>
      <c r="C124" s="29"/>
      <c r="D124" s="48"/>
      <c r="E124" s="121"/>
      <c r="F124" s="122"/>
      <c r="G124" s="123" t="s">
        <v>601</v>
      </c>
      <c r="H124" s="122"/>
      <c r="I124" s="124" t="s">
        <v>602</v>
      </c>
    </row>
    <row r="125" spans="1:9" ht="24.75" customHeight="1">
      <c r="A125" s="27"/>
      <c r="B125" s="28"/>
      <c r="C125" s="29"/>
      <c r="D125" s="48"/>
      <c r="E125" s="121"/>
      <c r="F125" s="122"/>
      <c r="G125" s="123" t="s">
        <v>601</v>
      </c>
      <c r="H125" s="122"/>
      <c r="I125" s="124" t="s">
        <v>602</v>
      </c>
    </row>
    <row r="126" spans="1:9" ht="24.75" customHeight="1">
      <c r="A126" s="27"/>
      <c r="B126" s="28"/>
      <c r="C126" s="29"/>
      <c r="D126" s="48"/>
      <c r="E126" s="121"/>
      <c r="F126" s="122"/>
      <c r="G126" s="123" t="s">
        <v>601</v>
      </c>
      <c r="H126" s="122"/>
      <c r="I126" s="124" t="s">
        <v>602</v>
      </c>
    </row>
    <row r="127" spans="1:9" ht="24.75" customHeight="1">
      <c r="A127" s="27"/>
      <c r="B127" s="28"/>
      <c r="C127" s="29"/>
      <c r="D127" s="48"/>
      <c r="E127" s="121"/>
      <c r="F127" s="122"/>
      <c r="G127" s="123" t="s">
        <v>601</v>
      </c>
      <c r="H127" s="122"/>
      <c r="I127" s="124" t="s">
        <v>602</v>
      </c>
    </row>
    <row r="128" spans="1:9" ht="24.75" customHeight="1">
      <c r="A128" s="27"/>
      <c r="B128" s="28"/>
      <c r="C128" s="29"/>
      <c r="D128" s="48"/>
      <c r="E128" s="121"/>
      <c r="F128" s="122"/>
      <c r="G128" s="123" t="s">
        <v>601</v>
      </c>
      <c r="H128" s="122"/>
      <c r="I128" s="124" t="s">
        <v>602</v>
      </c>
    </row>
    <row r="129" spans="1:9" ht="24.75" customHeight="1">
      <c r="A129" s="27"/>
      <c r="B129" s="28"/>
      <c r="C129" s="29"/>
      <c r="D129" s="48"/>
      <c r="E129" s="121"/>
      <c r="F129" s="122"/>
      <c r="G129" s="123" t="s">
        <v>601</v>
      </c>
      <c r="H129" s="122"/>
      <c r="I129" s="124" t="s">
        <v>602</v>
      </c>
    </row>
    <row r="130" spans="1:9" ht="24.75" customHeight="1">
      <c r="A130" s="27"/>
      <c r="B130" s="28"/>
      <c r="C130" s="29"/>
      <c r="D130" s="48"/>
      <c r="E130" s="121"/>
      <c r="F130" s="122"/>
      <c r="G130" s="123" t="s">
        <v>601</v>
      </c>
      <c r="H130" s="122"/>
      <c r="I130" s="124" t="s">
        <v>602</v>
      </c>
    </row>
    <row r="131" spans="1:9" ht="24.75" customHeight="1" thickBot="1">
      <c r="A131" s="129"/>
      <c r="B131" s="130"/>
      <c r="C131" s="131"/>
      <c r="D131" s="132"/>
      <c r="E131" s="125"/>
      <c r="F131" s="126"/>
      <c r="G131" s="127" t="s">
        <v>601</v>
      </c>
      <c r="H131" s="126"/>
      <c r="I131" s="128" t="s">
        <v>602</v>
      </c>
    </row>
    <row r="132" spans="1:9" ht="13.5" customHeight="1">
      <c r="A132" s="625"/>
      <c r="B132" s="626"/>
      <c r="C132" s="626"/>
      <c r="D132" s="626"/>
      <c r="E132" s="626"/>
      <c r="F132" s="626"/>
      <c r="G132" s="626"/>
      <c r="H132" s="626"/>
      <c r="I132" s="626"/>
    </row>
  </sheetData>
  <sheetProtection password="CCC7" sheet="1" formatCells="0" selectLockedCells="1"/>
  <mergeCells count="176">
    <mergeCell ref="A120:I120"/>
    <mergeCell ref="A121:A122"/>
    <mergeCell ref="B121:B122"/>
    <mergeCell ref="C121:C122"/>
    <mergeCell ref="D121:I121"/>
    <mergeCell ref="E122:I122"/>
    <mergeCell ref="A116:B116"/>
    <mergeCell ref="D116:G116"/>
    <mergeCell ref="H116:I116"/>
    <mergeCell ref="A117:B117"/>
    <mergeCell ref="D117:G117"/>
    <mergeCell ref="H117:I117"/>
    <mergeCell ref="A114:B114"/>
    <mergeCell ref="D114:G114"/>
    <mergeCell ref="H114:I114"/>
    <mergeCell ref="A115:B115"/>
    <mergeCell ref="D115:G115"/>
    <mergeCell ref="H115:I115"/>
    <mergeCell ref="A112:B112"/>
    <mergeCell ref="D112:G112"/>
    <mergeCell ref="H112:I112"/>
    <mergeCell ref="A113:B113"/>
    <mergeCell ref="D113:G113"/>
    <mergeCell ref="H113:I113"/>
    <mergeCell ref="A110:B110"/>
    <mergeCell ref="D110:G110"/>
    <mergeCell ref="H110:I110"/>
    <mergeCell ref="A111:B111"/>
    <mergeCell ref="D111:G111"/>
    <mergeCell ref="H111:I111"/>
    <mergeCell ref="A108:B108"/>
    <mergeCell ref="D108:G108"/>
    <mergeCell ref="H108:I108"/>
    <mergeCell ref="A109:B109"/>
    <mergeCell ref="D109:G109"/>
    <mergeCell ref="H109:I109"/>
    <mergeCell ref="B100:H100"/>
    <mergeCell ref="B101:G101"/>
    <mergeCell ref="A102:I102"/>
    <mergeCell ref="B104:I104"/>
    <mergeCell ref="A106:I106"/>
    <mergeCell ref="A107:I107"/>
    <mergeCell ref="A87:I87"/>
    <mergeCell ref="A88:A89"/>
    <mergeCell ref="B88:B89"/>
    <mergeCell ref="C88:C89"/>
    <mergeCell ref="D88:I88"/>
    <mergeCell ref="E89:I89"/>
    <mergeCell ref="A83:B83"/>
    <mergeCell ref="D83:G83"/>
    <mergeCell ref="H83:I83"/>
    <mergeCell ref="A84:B84"/>
    <mergeCell ref="D84:G84"/>
    <mergeCell ref="H84:I84"/>
    <mergeCell ref="A81:B81"/>
    <mergeCell ref="D81:G81"/>
    <mergeCell ref="H81:I81"/>
    <mergeCell ref="A82:B82"/>
    <mergeCell ref="D82:G82"/>
    <mergeCell ref="H82:I82"/>
    <mergeCell ref="A79:B79"/>
    <mergeCell ref="D79:G79"/>
    <mergeCell ref="H79:I79"/>
    <mergeCell ref="A80:B80"/>
    <mergeCell ref="D80:G80"/>
    <mergeCell ref="H80:I80"/>
    <mergeCell ref="A77:B77"/>
    <mergeCell ref="D77:G77"/>
    <mergeCell ref="H77:I77"/>
    <mergeCell ref="A78:B78"/>
    <mergeCell ref="D78:G78"/>
    <mergeCell ref="H78:I78"/>
    <mergeCell ref="A75:B75"/>
    <mergeCell ref="D75:G75"/>
    <mergeCell ref="H75:I75"/>
    <mergeCell ref="A76:B76"/>
    <mergeCell ref="D76:G76"/>
    <mergeCell ref="H76:I76"/>
    <mergeCell ref="B67:H67"/>
    <mergeCell ref="B68:G68"/>
    <mergeCell ref="A69:I69"/>
    <mergeCell ref="B71:I71"/>
    <mergeCell ref="A73:I73"/>
    <mergeCell ref="A74:I74"/>
    <mergeCell ref="A51:B51"/>
    <mergeCell ref="D51:G51"/>
    <mergeCell ref="H51:I51"/>
    <mergeCell ref="A54:I54"/>
    <mergeCell ref="A55:A56"/>
    <mergeCell ref="B55:B56"/>
    <mergeCell ref="C55:C56"/>
    <mergeCell ref="D55:I55"/>
    <mergeCell ref="E56:I56"/>
    <mergeCell ref="A49:B49"/>
    <mergeCell ref="D49:G49"/>
    <mergeCell ref="H49:I49"/>
    <mergeCell ref="A50:B50"/>
    <mergeCell ref="D50:G50"/>
    <mergeCell ref="H50:I50"/>
    <mergeCell ref="A47:B47"/>
    <mergeCell ref="D47:G47"/>
    <mergeCell ref="H47:I47"/>
    <mergeCell ref="A48:B48"/>
    <mergeCell ref="D48:G48"/>
    <mergeCell ref="H48:I48"/>
    <mergeCell ref="A45:B45"/>
    <mergeCell ref="D45:G45"/>
    <mergeCell ref="H45:I45"/>
    <mergeCell ref="A46:B46"/>
    <mergeCell ref="D46:G46"/>
    <mergeCell ref="H46:I46"/>
    <mergeCell ref="A43:B43"/>
    <mergeCell ref="D43:G43"/>
    <mergeCell ref="H43:I43"/>
    <mergeCell ref="A44:B44"/>
    <mergeCell ref="D44:G44"/>
    <mergeCell ref="H44:I44"/>
    <mergeCell ref="B2:G2"/>
    <mergeCell ref="B1:H1"/>
    <mergeCell ref="B34:H34"/>
    <mergeCell ref="B35:G35"/>
    <mergeCell ref="A36:I36"/>
    <mergeCell ref="H9:I9"/>
    <mergeCell ref="A10:B10"/>
    <mergeCell ref="A15:B15"/>
    <mergeCell ref="D15:G15"/>
    <mergeCell ref="H15:I15"/>
    <mergeCell ref="A8:I8"/>
    <mergeCell ref="A3:I3"/>
    <mergeCell ref="A7:I7"/>
    <mergeCell ref="A9:B9"/>
    <mergeCell ref="D13:G13"/>
    <mergeCell ref="H13:I13"/>
    <mergeCell ref="A12:B12"/>
    <mergeCell ref="D12:G12"/>
    <mergeCell ref="D9:G9"/>
    <mergeCell ref="A16:B16"/>
    <mergeCell ref="D16:G16"/>
    <mergeCell ref="H16:I16"/>
    <mergeCell ref="D10:G10"/>
    <mergeCell ref="H10:I10"/>
    <mergeCell ref="H11:I11"/>
    <mergeCell ref="A11:B11"/>
    <mergeCell ref="D11:G11"/>
    <mergeCell ref="H12:I12"/>
    <mergeCell ref="A14:B14"/>
    <mergeCell ref="A17:B17"/>
    <mergeCell ref="D17:G17"/>
    <mergeCell ref="H17:I17"/>
    <mergeCell ref="B5:I5"/>
    <mergeCell ref="A18:B18"/>
    <mergeCell ref="D18:G18"/>
    <mergeCell ref="H18:I18"/>
    <mergeCell ref="D14:G14"/>
    <mergeCell ref="H14:I14"/>
    <mergeCell ref="A13:B13"/>
    <mergeCell ref="A132:I132"/>
    <mergeCell ref="A22:A23"/>
    <mergeCell ref="B22:B23"/>
    <mergeCell ref="C22:C23"/>
    <mergeCell ref="D22:I22"/>
    <mergeCell ref="E23:I23"/>
    <mergeCell ref="B38:I38"/>
    <mergeCell ref="A40:I40"/>
    <mergeCell ref="A41:I41"/>
    <mergeCell ref="A42:B42"/>
    <mergeCell ref="A20:I20"/>
    <mergeCell ref="A53:I53"/>
    <mergeCell ref="A86:I86"/>
    <mergeCell ref="A119:I119"/>
    <mergeCell ref="A33:I33"/>
    <mergeCell ref="A66:I66"/>
    <mergeCell ref="A99:I99"/>
    <mergeCell ref="A21:I21"/>
    <mergeCell ref="D42:G42"/>
    <mergeCell ref="H42:I42"/>
  </mergeCells>
  <dataValidations count="2">
    <dataValidation type="list" allowBlank="1" showInputMessage="1" showErrorMessage="1" sqref="B5:I5 B38:I38 B71:I71 B104:I104">
      <formula1>委託業務</formula1>
    </dataValidation>
    <dataValidation type="list" allowBlank="1" showInputMessage="1" showErrorMessage="1" sqref="E24:E32 E57:E65 E90:E98 E123:E131">
      <formula1>"昭和,平成,令和"</formula1>
    </dataValidation>
  </dataValidations>
  <printOptions/>
  <pageMargins left="0.7086614173228347" right="0.5118110236220472" top="0.7480314960629921" bottom="0.7480314960629921" header="0.31496062992125984" footer="0.31496062992125984"/>
  <pageSetup horizontalDpi="600" verticalDpi="600" orientation="portrait" paperSize="9" r:id="rId3"/>
  <headerFooter>
    <oddHeader>&amp;R申請書５</oddHeader>
  </headerFooter>
  <rowBreaks count="3" manualBreakCount="3">
    <brk id="33" max="7" man="1"/>
    <brk id="66" max="7" man="1"/>
    <brk id="99" max="7" man="1"/>
  </rowBreaks>
  <legacyDrawing r:id="rId2"/>
</worksheet>
</file>

<file path=xl/worksheets/sheet7.xml><?xml version="1.0" encoding="utf-8"?>
<worksheet xmlns="http://schemas.openxmlformats.org/spreadsheetml/2006/main" xmlns:r="http://schemas.openxmlformats.org/officeDocument/2006/relationships">
  <dimension ref="A1:J26"/>
  <sheetViews>
    <sheetView showZeros="0" zoomScaleSheetLayoutView="100" workbookViewId="0" topLeftCell="A1">
      <selection activeCell="A1" sqref="A1:I1"/>
    </sheetView>
  </sheetViews>
  <sheetFormatPr defaultColWidth="9.140625" defaultRowHeight="15"/>
  <cols>
    <col min="1" max="3" width="9.57421875" style="56" customWidth="1"/>
    <col min="4" max="4" width="13.8515625" style="56" bestFit="1" customWidth="1"/>
    <col min="5" max="5" width="5.421875" style="56" customWidth="1"/>
    <col min="6" max="8" width="9.57421875" style="56" customWidth="1"/>
    <col min="9" max="9" width="15.7109375" style="56" customWidth="1"/>
    <col min="10" max="10" width="9.57421875" style="56" customWidth="1"/>
    <col min="11" max="16384" width="9.00390625" style="56" customWidth="1"/>
  </cols>
  <sheetData>
    <row r="1" spans="1:10" ht="60" customHeight="1">
      <c r="A1" s="675" t="s">
        <v>661</v>
      </c>
      <c r="B1" s="675"/>
      <c r="C1" s="675"/>
      <c r="D1" s="675"/>
      <c r="E1" s="675"/>
      <c r="F1" s="675"/>
      <c r="G1" s="675"/>
      <c r="H1" s="675"/>
      <c r="I1" s="675"/>
      <c r="J1" s="55"/>
    </row>
    <row r="2" spans="1:9" s="57" customFormat="1" ht="60" customHeight="1">
      <c r="A2" s="51" t="s">
        <v>662</v>
      </c>
      <c r="B2" s="51"/>
      <c r="C2" s="51"/>
      <c r="D2" s="51"/>
      <c r="E2" s="51"/>
      <c r="F2" s="51"/>
      <c r="G2" s="51"/>
      <c r="H2" s="52"/>
      <c r="I2" s="52"/>
    </row>
    <row r="3" spans="1:10" ht="60" customHeight="1">
      <c r="A3" s="676" t="s">
        <v>737</v>
      </c>
      <c r="B3" s="676"/>
      <c r="C3" s="676"/>
      <c r="D3" s="676"/>
      <c r="E3" s="676"/>
      <c r="F3" s="676"/>
      <c r="G3" s="676"/>
      <c r="H3" s="676"/>
      <c r="I3" s="676"/>
      <c r="J3" s="58"/>
    </row>
    <row r="4" spans="1:10" ht="60" customHeight="1">
      <c r="A4" s="677" t="s">
        <v>738</v>
      </c>
      <c r="B4" s="677"/>
      <c r="C4" s="677"/>
      <c r="D4" s="677"/>
      <c r="E4" s="677"/>
      <c r="F4" s="677"/>
      <c r="G4" s="677"/>
      <c r="H4" s="677"/>
      <c r="I4" s="677"/>
      <c r="J4" s="58"/>
    </row>
    <row r="5" spans="1:10" ht="60" customHeight="1">
      <c r="A5" s="53"/>
      <c r="B5" s="53"/>
      <c r="C5" s="53"/>
      <c r="D5" s="87" t="s">
        <v>663</v>
      </c>
      <c r="E5" s="672">
        <f>IF(ISBLANK('申請書１'!C13),"",('申請書１'!C13))</f>
      </c>
      <c r="F5" s="672"/>
      <c r="G5" s="672"/>
      <c r="H5" s="672"/>
      <c r="I5" s="672"/>
      <c r="J5" s="59"/>
    </row>
    <row r="6" spans="1:10" ht="60" customHeight="1">
      <c r="A6" s="53"/>
      <c r="B6" s="53"/>
      <c r="C6" s="53"/>
      <c r="D6" s="87" t="s">
        <v>3</v>
      </c>
      <c r="E6" s="672">
        <f>IF(ISBLANK('申請書１'!C9),"",('申請書１'!C9))</f>
      </c>
      <c r="F6" s="672"/>
      <c r="G6" s="672"/>
      <c r="H6" s="672"/>
      <c r="I6" s="672"/>
      <c r="J6" s="59"/>
    </row>
    <row r="7" spans="1:10" ht="30" customHeight="1">
      <c r="A7" s="53"/>
      <c r="B7" s="53"/>
      <c r="C7" s="53"/>
      <c r="D7" s="87" t="s">
        <v>664</v>
      </c>
      <c r="E7" s="672">
        <f>IF(ISBLANK('申請書１'!C10),"",('申請書１'!C10))</f>
      </c>
      <c r="F7" s="672"/>
      <c r="G7" s="672"/>
      <c r="H7" s="672"/>
      <c r="I7" s="672"/>
      <c r="J7" s="59"/>
    </row>
    <row r="8" spans="1:9" ht="30" customHeight="1">
      <c r="A8" s="53"/>
      <c r="B8" s="53"/>
      <c r="C8" s="53"/>
      <c r="D8" s="54"/>
      <c r="E8" s="672">
        <f>IF(ISBLANK('申請書１'!G11),"",('申請書１'!G11))</f>
      </c>
      <c r="F8" s="672"/>
      <c r="G8" s="672"/>
      <c r="H8" s="672"/>
      <c r="I8" s="672"/>
    </row>
    <row r="9" spans="1:10" ht="60" customHeight="1">
      <c r="A9" s="673" t="s">
        <v>665</v>
      </c>
      <c r="B9" s="673"/>
      <c r="C9" s="673"/>
      <c r="D9" s="673"/>
      <c r="E9" s="673"/>
      <c r="F9" s="673"/>
      <c r="G9" s="673"/>
      <c r="H9" s="673"/>
      <c r="I9" s="673"/>
      <c r="J9" s="55"/>
    </row>
    <row r="10" spans="1:10" ht="60" customHeight="1">
      <c r="A10" s="674" t="s">
        <v>758</v>
      </c>
      <c r="B10" s="674"/>
      <c r="C10" s="674"/>
      <c r="D10" s="674"/>
      <c r="E10" s="674"/>
      <c r="F10" s="674"/>
      <c r="G10" s="674"/>
      <c r="H10" s="674"/>
      <c r="I10" s="674"/>
      <c r="J10" s="60"/>
    </row>
    <row r="11" spans="1:10" ht="60" customHeight="1">
      <c r="A11" s="674" t="s">
        <v>759</v>
      </c>
      <c r="B11" s="674"/>
      <c r="C11" s="674"/>
      <c r="D11" s="674"/>
      <c r="E11" s="674"/>
      <c r="F11" s="674"/>
      <c r="G11" s="674"/>
      <c r="H11" s="674"/>
      <c r="I11" s="674"/>
      <c r="J11" s="61"/>
    </row>
    <row r="12" spans="1:9" ht="13.5">
      <c r="A12" s="50"/>
      <c r="B12" s="50"/>
      <c r="C12" s="50"/>
      <c r="D12" s="50"/>
      <c r="E12" s="50"/>
      <c r="F12" s="50"/>
      <c r="G12" s="50"/>
      <c r="H12" s="50"/>
      <c r="I12" s="50"/>
    </row>
    <row r="13" spans="1:9" ht="13.5">
      <c r="A13" s="50"/>
      <c r="B13" s="50"/>
      <c r="C13" s="50"/>
      <c r="D13" s="50"/>
      <c r="E13" s="50"/>
      <c r="F13" s="50"/>
      <c r="G13" s="50"/>
      <c r="H13" s="50"/>
      <c r="I13" s="50"/>
    </row>
    <row r="14" spans="1:9" ht="13.5">
      <c r="A14" s="50"/>
      <c r="B14" s="50"/>
      <c r="C14" s="50"/>
      <c r="D14" s="50"/>
      <c r="E14" s="50"/>
      <c r="F14" s="50"/>
      <c r="G14" s="50"/>
      <c r="H14" s="50"/>
      <c r="I14" s="50"/>
    </row>
    <row r="15" spans="1:9" ht="13.5">
      <c r="A15" s="50"/>
      <c r="B15" s="50"/>
      <c r="C15" s="50"/>
      <c r="D15" s="50"/>
      <c r="E15" s="50"/>
      <c r="F15" s="50"/>
      <c r="G15" s="50"/>
      <c r="H15" s="50"/>
      <c r="I15" s="50"/>
    </row>
    <row r="16" spans="1:9" ht="13.5">
      <c r="A16" s="50"/>
      <c r="B16" s="50"/>
      <c r="C16" s="50"/>
      <c r="D16" s="50"/>
      <c r="E16" s="50"/>
      <c r="F16" s="50"/>
      <c r="G16" s="50"/>
      <c r="H16" s="50"/>
      <c r="I16" s="50"/>
    </row>
    <row r="17" spans="1:9" ht="13.5">
      <c r="A17" s="50"/>
      <c r="B17" s="50"/>
      <c r="C17" s="50"/>
      <c r="D17" s="50"/>
      <c r="E17" s="50"/>
      <c r="F17" s="50"/>
      <c r="G17" s="50"/>
      <c r="H17" s="50"/>
      <c r="I17" s="50"/>
    </row>
    <row r="18" spans="1:9" ht="13.5">
      <c r="A18" s="50"/>
      <c r="B18" s="50"/>
      <c r="C18" s="50"/>
      <c r="D18" s="50"/>
      <c r="E18" s="50"/>
      <c r="F18" s="50"/>
      <c r="G18" s="50"/>
      <c r="H18" s="50"/>
      <c r="I18" s="50"/>
    </row>
    <row r="19" spans="1:9" ht="13.5">
      <c r="A19" s="50"/>
      <c r="B19" s="50"/>
      <c r="C19" s="50"/>
      <c r="D19" s="50"/>
      <c r="E19" s="50"/>
      <c r="F19" s="50"/>
      <c r="G19" s="50"/>
      <c r="H19" s="50"/>
      <c r="I19" s="50"/>
    </row>
    <row r="20" spans="1:9" ht="13.5">
      <c r="A20" s="50"/>
      <c r="B20" s="50"/>
      <c r="C20" s="50"/>
      <c r="D20" s="50"/>
      <c r="E20" s="50"/>
      <c r="F20" s="50"/>
      <c r="G20" s="50"/>
      <c r="H20" s="50"/>
      <c r="I20" s="50"/>
    </row>
    <row r="21" spans="1:9" ht="13.5">
      <c r="A21" s="50"/>
      <c r="B21" s="50"/>
      <c r="C21" s="50"/>
      <c r="D21" s="50"/>
      <c r="E21" s="50"/>
      <c r="F21" s="50"/>
      <c r="G21" s="50"/>
      <c r="H21" s="50"/>
      <c r="I21" s="50"/>
    </row>
    <row r="22" spans="1:9" ht="13.5">
      <c r="A22" s="50"/>
      <c r="B22" s="50"/>
      <c r="C22" s="50"/>
      <c r="D22" s="50"/>
      <c r="E22" s="50"/>
      <c r="F22" s="50"/>
      <c r="G22" s="50"/>
      <c r="H22" s="50"/>
      <c r="I22" s="50"/>
    </row>
    <row r="23" spans="1:9" ht="13.5">
      <c r="A23" s="50"/>
      <c r="B23" s="50"/>
      <c r="C23" s="50"/>
      <c r="D23" s="50"/>
      <c r="E23" s="50"/>
      <c r="F23" s="50"/>
      <c r="G23" s="50"/>
      <c r="H23" s="50"/>
      <c r="I23" s="50"/>
    </row>
    <row r="24" spans="1:9" ht="13.5">
      <c r="A24" s="50"/>
      <c r="B24" s="50"/>
      <c r="C24" s="50"/>
      <c r="D24" s="50"/>
      <c r="E24" s="50"/>
      <c r="F24" s="50"/>
      <c r="G24" s="50"/>
      <c r="H24" s="50"/>
      <c r="I24" s="50"/>
    </row>
    <row r="25" spans="1:9" ht="13.5">
      <c r="A25" s="50"/>
      <c r="B25" s="50"/>
      <c r="C25" s="50"/>
      <c r="D25" s="50"/>
      <c r="E25" s="50"/>
      <c r="F25" s="50"/>
      <c r="G25" s="50"/>
      <c r="H25" s="50"/>
      <c r="I25" s="50"/>
    </row>
    <row r="26" spans="1:9" ht="13.5">
      <c r="A26" s="50"/>
      <c r="B26" s="50"/>
      <c r="C26" s="50"/>
      <c r="D26" s="50"/>
      <c r="E26" s="50"/>
      <c r="F26" s="50"/>
      <c r="G26" s="50"/>
      <c r="H26" s="50"/>
      <c r="I26" s="50"/>
    </row>
  </sheetData>
  <sheetProtection password="CCC7" sheet="1" formatCells="0" selectLockedCells="1"/>
  <mergeCells count="10">
    <mergeCell ref="E8:I8"/>
    <mergeCell ref="A9:I9"/>
    <mergeCell ref="A10:I10"/>
    <mergeCell ref="A11:I11"/>
    <mergeCell ref="A1:I1"/>
    <mergeCell ref="A3:I3"/>
    <mergeCell ref="A4:I4"/>
    <mergeCell ref="E5:I5"/>
    <mergeCell ref="E6:I6"/>
    <mergeCell ref="E7:I7"/>
  </mergeCells>
  <printOptions/>
  <pageMargins left="0.5625" right="0.5416666666666666" top="0.75" bottom="0.75" header="0.3" footer="0.3"/>
  <pageSetup horizontalDpi="600" verticalDpi="600" orientation="portrait" paperSize="9" r:id="rId4"/>
  <headerFooter>
    <oddHeader>&amp;R申請書６</oddHeader>
  </headerFooter>
  <drawing r:id="rId3"/>
  <legacyDrawing r:id="rId2"/>
</worksheet>
</file>

<file path=xl/worksheets/sheet8.xml><?xml version="1.0" encoding="utf-8"?>
<worksheet xmlns="http://schemas.openxmlformats.org/spreadsheetml/2006/main" xmlns:r="http://schemas.openxmlformats.org/officeDocument/2006/relationships">
  <dimension ref="A1:O417"/>
  <sheetViews>
    <sheetView zoomScalePageLayoutView="0" workbookViewId="0" topLeftCell="D167">
      <selection activeCell="J180" sqref="J180"/>
    </sheetView>
  </sheetViews>
  <sheetFormatPr defaultColWidth="9.140625" defaultRowHeight="15"/>
  <cols>
    <col min="1" max="1" width="6.00390625" style="0" bestFit="1" customWidth="1"/>
    <col min="2" max="2" width="14.7109375" style="0" bestFit="1" customWidth="1"/>
    <col min="3" max="3" width="2.57421875" style="0" bestFit="1" customWidth="1"/>
    <col min="4" max="4" width="17.140625" style="0" bestFit="1" customWidth="1"/>
    <col min="6" max="6" width="25.00390625" style="0" bestFit="1" customWidth="1"/>
    <col min="7" max="7" width="29.421875" style="0" bestFit="1" customWidth="1"/>
    <col min="8" max="8" width="7.421875" style="0" bestFit="1" customWidth="1"/>
    <col min="9" max="9" width="3.00390625" style="0" bestFit="1" customWidth="1"/>
    <col min="10" max="10" width="31.140625" style="0" bestFit="1" customWidth="1"/>
    <col min="11" max="11" width="6.00390625" style="0" bestFit="1" customWidth="1"/>
  </cols>
  <sheetData>
    <row r="1" spans="1:15" ht="22.5">
      <c r="A1" s="1" t="s">
        <v>75</v>
      </c>
      <c r="B1" s="2" t="s">
        <v>76</v>
      </c>
      <c r="C1" s="2"/>
      <c r="D1" s="3"/>
      <c r="E1" s="1" t="s">
        <v>77</v>
      </c>
      <c r="F1" s="2" t="s">
        <v>78</v>
      </c>
      <c r="G1" s="3"/>
      <c r="H1" s="4" t="s">
        <v>72</v>
      </c>
      <c r="I1" s="5"/>
      <c r="J1" s="4"/>
      <c r="K1" s="6"/>
      <c r="L1" s="4" t="s">
        <v>71</v>
      </c>
      <c r="M1" s="5"/>
      <c r="N1" s="4"/>
      <c r="O1" s="6"/>
    </row>
    <row r="2" spans="1:15" ht="13.5">
      <c r="A2" s="8" t="s">
        <v>79</v>
      </c>
      <c r="B2" s="9" t="s">
        <v>80</v>
      </c>
      <c r="C2" s="9" t="s">
        <v>81</v>
      </c>
      <c r="D2" s="10" t="str">
        <f>C2&amp;"　"&amp;B2</f>
        <v>Ａ　印刷</v>
      </c>
      <c r="E2" s="11" t="s">
        <v>82</v>
      </c>
      <c r="F2" s="9" t="s">
        <v>80</v>
      </c>
      <c r="G2" s="10" t="str">
        <f>E2&amp;"　"&amp;F2</f>
        <v>1010　印刷</v>
      </c>
      <c r="H2" s="12">
        <v>1010</v>
      </c>
      <c r="I2" s="7" t="s">
        <v>83</v>
      </c>
      <c r="J2" s="7" t="s">
        <v>84</v>
      </c>
      <c r="K2" s="13" t="str">
        <f>H2&amp;I2</f>
        <v>101010</v>
      </c>
      <c r="L2" s="7"/>
      <c r="M2" s="7"/>
      <c r="N2" s="7"/>
      <c r="O2" s="7"/>
    </row>
    <row r="3" spans="1:15" ht="13.5">
      <c r="A3" s="8" t="s">
        <v>85</v>
      </c>
      <c r="B3" s="9" t="s">
        <v>86</v>
      </c>
      <c r="C3" s="9" t="s">
        <v>87</v>
      </c>
      <c r="D3" s="10" t="str">
        <f aca="true" t="shared" si="0" ref="D3:D17">C3&amp;"　"&amp;B3</f>
        <v>Ｂ　日用品</v>
      </c>
      <c r="E3" s="11" t="s">
        <v>688</v>
      </c>
      <c r="F3" s="9" t="s">
        <v>686</v>
      </c>
      <c r="G3" s="10" t="str">
        <f aca="true" t="shared" si="1" ref="G3:G60">E3&amp;"　"&amp;F3</f>
        <v>1021　白写真</v>
      </c>
      <c r="H3" s="12">
        <v>1010</v>
      </c>
      <c r="I3" s="7" t="s">
        <v>88</v>
      </c>
      <c r="J3" s="7" t="s">
        <v>89</v>
      </c>
      <c r="K3" s="13" t="str">
        <f aca="true" t="shared" si="2" ref="K3:K66">H3&amp;I3</f>
        <v>101011</v>
      </c>
      <c r="L3" s="7"/>
      <c r="M3" s="7"/>
      <c r="N3" s="7"/>
      <c r="O3" s="7"/>
    </row>
    <row r="4" spans="1:15" ht="13.5">
      <c r="A4" s="8" t="s">
        <v>90</v>
      </c>
      <c r="B4" s="9" t="s">
        <v>91</v>
      </c>
      <c r="C4" s="9" t="s">
        <v>92</v>
      </c>
      <c r="D4" s="10" t="str">
        <f t="shared" si="0"/>
        <v>Ｃ　機械器具・保安用品</v>
      </c>
      <c r="E4" s="11" t="s">
        <v>93</v>
      </c>
      <c r="F4" s="9" t="s">
        <v>94</v>
      </c>
      <c r="G4" s="10" t="str">
        <f t="shared" si="1"/>
        <v>1030　封筒</v>
      </c>
      <c r="H4" s="12">
        <v>1010</v>
      </c>
      <c r="I4" s="7" t="s">
        <v>95</v>
      </c>
      <c r="J4" s="7" t="s">
        <v>96</v>
      </c>
      <c r="K4" s="13" t="str">
        <f t="shared" si="2"/>
        <v>101012</v>
      </c>
      <c r="L4" s="7"/>
      <c r="M4" s="7"/>
      <c r="N4" s="7"/>
      <c r="O4" s="7"/>
    </row>
    <row r="5" spans="1:15" ht="13.5">
      <c r="A5" s="8" t="s">
        <v>97</v>
      </c>
      <c r="B5" s="9" t="s">
        <v>98</v>
      </c>
      <c r="C5" s="9" t="s">
        <v>99</v>
      </c>
      <c r="D5" s="10" t="str">
        <f t="shared" si="0"/>
        <v>Ｄ　精密機器</v>
      </c>
      <c r="E5" s="11" t="s">
        <v>100</v>
      </c>
      <c r="F5" s="9" t="s">
        <v>101</v>
      </c>
      <c r="G5" s="10" t="str">
        <f t="shared" si="1"/>
        <v>1510　日用雑貨</v>
      </c>
      <c r="H5" s="12">
        <v>1010</v>
      </c>
      <c r="I5" s="7" t="s">
        <v>102</v>
      </c>
      <c r="J5" s="7" t="s">
        <v>103</v>
      </c>
      <c r="K5" s="13" t="str">
        <f t="shared" si="2"/>
        <v>101013</v>
      </c>
      <c r="L5" s="7"/>
      <c r="M5" s="7"/>
      <c r="N5" s="7"/>
      <c r="O5" s="7"/>
    </row>
    <row r="6" spans="1:15" ht="13.5">
      <c r="A6" s="8" t="s">
        <v>104</v>
      </c>
      <c r="B6" s="9" t="s">
        <v>105</v>
      </c>
      <c r="C6" s="9" t="s">
        <v>106</v>
      </c>
      <c r="D6" s="10" t="str">
        <f t="shared" si="0"/>
        <v>E　事務用品・家具</v>
      </c>
      <c r="E6" s="11" t="s">
        <v>107</v>
      </c>
      <c r="F6" s="9" t="s">
        <v>108</v>
      </c>
      <c r="G6" s="10" t="str">
        <f t="shared" si="1"/>
        <v>1520　被服・靴・カバン</v>
      </c>
      <c r="H6" s="12">
        <v>1010</v>
      </c>
      <c r="I6" s="7" t="s">
        <v>109</v>
      </c>
      <c r="J6" s="7" t="s">
        <v>110</v>
      </c>
      <c r="K6" s="13" t="str">
        <f t="shared" si="2"/>
        <v>101014</v>
      </c>
      <c r="L6" s="7"/>
      <c r="M6" s="7"/>
      <c r="N6" s="7"/>
      <c r="O6" s="7"/>
    </row>
    <row r="7" spans="1:15" ht="13.5">
      <c r="A7" s="8" t="s">
        <v>111</v>
      </c>
      <c r="B7" s="9" t="s">
        <v>112</v>
      </c>
      <c r="C7" s="9" t="s">
        <v>113</v>
      </c>
      <c r="D7" s="10" t="str">
        <f t="shared" si="0"/>
        <v>F　教育用品</v>
      </c>
      <c r="E7" s="11" t="s">
        <v>114</v>
      </c>
      <c r="F7" s="9" t="s">
        <v>115</v>
      </c>
      <c r="G7" s="10" t="str">
        <f t="shared" si="1"/>
        <v>1530　タオル・寝具・インテリア</v>
      </c>
      <c r="H7" s="12">
        <v>1010</v>
      </c>
      <c r="I7" s="7" t="s">
        <v>116</v>
      </c>
      <c r="J7" s="7" t="s">
        <v>117</v>
      </c>
      <c r="K7" s="13" t="str">
        <f t="shared" si="2"/>
        <v>101015</v>
      </c>
      <c r="L7" s="7"/>
      <c r="M7" s="7"/>
      <c r="N7" s="7"/>
      <c r="O7" s="7"/>
    </row>
    <row r="8" spans="1:15" ht="13.5">
      <c r="A8" s="8" t="s">
        <v>118</v>
      </c>
      <c r="B8" s="9" t="s">
        <v>119</v>
      </c>
      <c r="C8" s="9" t="s">
        <v>120</v>
      </c>
      <c r="D8" s="10" t="str">
        <f t="shared" si="0"/>
        <v>G　徽章・美術品</v>
      </c>
      <c r="E8" s="11" t="s">
        <v>121</v>
      </c>
      <c r="F8" s="9" t="s">
        <v>122</v>
      </c>
      <c r="G8" s="10" t="str">
        <f t="shared" si="1"/>
        <v>2010　家電・視聴覚・通信機器</v>
      </c>
      <c r="H8" s="12">
        <v>1010</v>
      </c>
      <c r="I8" s="7" t="s">
        <v>123</v>
      </c>
      <c r="J8" s="7" t="s">
        <v>124</v>
      </c>
      <c r="K8" s="13" t="str">
        <f t="shared" si="2"/>
        <v>101016</v>
      </c>
      <c r="L8" s="7"/>
      <c r="M8" s="7"/>
      <c r="N8" s="7"/>
      <c r="O8" s="7"/>
    </row>
    <row r="9" spans="1:15" ht="13.5">
      <c r="A9" s="8" t="s">
        <v>125</v>
      </c>
      <c r="B9" s="9" t="s">
        <v>126</v>
      </c>
      <c r="C9" s="9" t="s">
        <v>127</v>
      </c>
      <c r="D9" s="10" t="str">
        <f t="shared" si="0"/>
        <v>H　看板</v>
      </c>
      <c r="E9" s="11" t="s">
        <v>128</v>
      </c>
      <c r="F9" s="9" t="s">
        <v>129</v>
      </c>
      <c r="G9" s="10" t="str">
        <f t="shared" si="1"/>
        <v>2020　電気機械・工具・部品類</v>
      </c>
      <c r="H9" s="12">
        <v>1010</v>
      </c>
      <c r="I9" s="7" t="s">
        <v>130</v>
      </c>
      <c r="J9" s="7" t="s">
        <v>131</v>
      </c>
      <c r="K9" s="13" t="str">
        <f t="shared" si="2"/>
        <v>101017</v>
      </c>
      <c r="L9" s="7"/>
      <c r="M9" s="7"/>
      <c r="N9" s="7"/>
      <c r="O9" s="7"/>
    </row>
    <row r="10" spans="1:15" ht="13.5">
      <c r="A10" s="8" t="s">
        <v>132</v>
      </c>
      <c r="B10" s="9" t="s">
        <v>133</v>
      </c>
      <c r="C10" s="9" t="s">
        <v>134</v>
      </c>
      <c r="D10" s="10" t="str">
        <f t="shared" si="0"/>
        <v>I　医療・薬品</v>
      </c>
      <c r="E10" s="11" t="s">
        <v>135</v>
      </c>
      <c r="F10" s="9" t="s">
        <v>136</v>
      </c>
      <c r="G10" s="10" t="str">
        <f t="shared" si="1"/>
        <v>2030　厨房機器</v>
      </c>
      <c r="H10" s="12">
        <v>1010</v>
      </c>
      <c r="I10" s="7" t="s">
        <v>137</v>
      </c>
      <c r="J10" s="7" t="s">
        <v>138</v>
      </c>
      <c r="K10" s="13" t="str">
        <f t="shared" si="2"/>
        <v>101018</v>
      </c>
      <c r="L10" s="7"/>
      <c r="M10" s="7"/>
      <c r="N10" s="7"/>
      <c r="O10" s="7"/>
    </row>
    <row r="11" spans="1:15" ht="13.5">
      <c r="A11" s="8" t="s">
        <v>139</v>
      </c>
      <c r="B11" s="9" t="s">
        <v>140</v>
      </c>
      <c r="C11" s="9" t="s">
        <v>141</v>
      </c>
      <c r="D11" s="10" t="str">
        <f t="shared" si="0"/>
        <v>J　車両</v>
      </c>
      <c r="E11" s="11" t="s">
        <v>142</v>
      </c>
      <c r="F11" s="9" t="s">
        <v>143</v>
      </c>
      <c r="G11" s="10" t="str">
        <f t="shared" si="1"/>
        <v>2040　暖房用器具</v>
      </c>
      <c r="H11" s="12">
        <v>1010</v>
      </c>
      <c r="I11" s="7" t="s">
        <v>144</v>
      </c>
      <c r="J11" s="7" t="s">
        <v>145</v>
      </c>
      <c r="K11" s="13" t="str">
        <f t="shared" si="2"/>
        <v>101019</v>
      </c>
      <c r="L11" s="7"/>
      <c r="M11" s="7"/>
      <c r="N11" s="7"/>
      <c r="O11" s="7"/>
    </row>
    <row r="12" spans="1:15" ht="13.5">
      <c r="A12" s="8" t="s">
        <v>146</v>
      </c>
      <c r="B12" s="9" t="s">
        <v>147</v>
      </c>
      <c r="C12" s="9" t="s">
        <v>148</v>
      </c>
      <c r="D12" s="10" t="str">
        <f t="shared" si="0"/>
        <v>K　園芸用品・飼料</v>
      </c>
      <c r="E12" s="11" t="s">
        <v>149</v>
      </c>
      <c r="F12" s="9" t="s">
        <v>150</v>
      </c>
      <c r="G12" s="10" t="str">
        <f t="shared" si="1"/>
        <v>2050　保安・消防・防災用品</v>
      </c>
      <c r="H12" s="12">
        <v>1010</v>
      </c>
      <c r="I12" s="7" t="s">
        <v>90</v>
      </c>
      <c r="J12" s="7" t="s">
        <v>151</v>
      </c>
      <c r="K12" s="13" t="str">
        <f t="shared" si="2"/>
        <v>101020</v>
      </c>
      <c r="L12" s="7"/>
      <c r="M12" s="7"/>
      <c r="N12" s="7"/>
      <c r="O12" s="7"/>
    </row>
    <row r="13" spans="1:15" ht="13.5">
      <c r="A13" s="8" t="s">
        <v>152</v>
      </c>
      <c r="B13" s="9" t="s">
        <v>153</v>
      </c>
      <c r="C13" s="9" t="s">
        <v>154</v>
      </c>
      <c r="D13" s="10" t="str">
        <f t="shared" si="0"/>
        <v>L　燃料</v>
      </c>
      <c r="E13" s="8" t="s">
        <v>155</v>
      </c>
      <c r="F13" s="9" t="s">
        <v>156</v>
      </c>
      <c r="G13" s="10" t="str">
        <f t="shared" si="1"/>
        <v>2510　計測機・理化学機器</v>
      </c>
      <c r="H13" s="12">
        <v>1010</v>
      </c>
      <c r="I13" s="7" t="s">
        <v>157</v>
      </c>
      <c r="J13" s="7" t="s">
        <v>158</v>
      </c>
      <c r="K13" s="13" t="str">
        <f t="shared" si="2"/>
        <v>101021</v>
      </c>
      <c r="L13" s="7"/>
      <c r="M13" s="7"/>
      <c r="N13" s="7"/>
      <c r="O13" s="7"/>
    </row>
    <row r="14" spans="1:15" ht="13.5">
      <c r="A14" s="8" t="s">
        <v>159</v>
      </c>
      <c r="B14" s="9" t="s">
        <v>160</v>
      </c>
      <c r="C14" s="9" t="s">
        <v>161</v>
      </c>
      <c r="D14" s="10" t="str">
        <f t="shared" si="0"/>
        <v>M　不用品の買取</v>
      </c>
      <c r="E14" s="8" t="s">
        <v>162</v>
      </c>
      <c r="F14" s="9" t="s">
        <v>163</v>
      </c>
      <c r="G14" s="10" t="str">
        <f t="shared" si="1"/>
        <v>2520　時計</v>
      </c>
      <c r="H14" s="12">
        <v>1010</v>
      </c>
      <c r="I14" s="7" t="s">
        <v>164</v>
      </c>
      <c r="J14" s="7" t="s">
        <v>165</v>
      </c>
      <c r="K14" s="13" t="str">
        <f t="shared" si="2"/>
        <v>101022</v>
      </c>
      <c r="L14" s="7"/>
      <c r="M14" s="7"/>
      <c r="N14" s="7"/>
      <c r="O14" s="7"/>
    </row>
    <row r="15" spans="1:15" ht="13.5">
      <c r="A15" s="8" t="s">
        <v>166</v>
      </c>
      <c r="B15" s="9" t="s">
        <v>167</v>
      </c>
      <c r="C15" s="9" t="s">
        <v>168</v>
      </c>
      <c r="D15" s="10" t="str">
        <f t="shared" si="0"/>
        <v>N　建設資材</v>
      </c>
      <c r="E15" s="8" t="s">
        <v>169</v>
      </c>
      <c r="F15" s="9" t="s">
        <v>170</v>
      </c>
      <c r="G15" s="10" t="str">
        <f t="shared" si="1"/>
        <v>2530　ミシン</v>
      </c>
      <c r="H15" s="12">
        <v>1010</v>
      </c>
      <c r="I15" s="7" t="s">
        <v>171</v>
      </c>
      <c r="J15" s="7" t="s">
        <v>172</v>
      </c>
      <c r="K15" s="13" t="str">
        <f t="shared" si="2"/>
        <v>101023</v>
      </c>
      <c r="L15" s="7"/>
      <c r="M15" s="7"/>
      <c r="N15" s="7"/>
      <c r="O15" s="7"/>
    </row>
    <row r="16" spans="1:15" ht="13.5">
      <c r="A16" s="8" t="s">
        <v>173</v>
      </c>
      <c r="B16" s="9" t="s">
        <v>174</v>
      </c>
      <c r="C16" s="9" t="s">
        <v>175</v>
      </c>
      <c r="D16" s="10" t="str">
        <f t="shared" si="0"/>
        <v>O　その他</v>
      </c>
      <c r="E16" s="8" t="s">
        <v>176</v>
      </c>
      <c r="F16" s="9" t="s">
        <v>177</v>
      </c>
      <c r="G16" s="10" t="str">
        <f t="shared" si="1"/>
        <v>3010　事務機器・ＯＡ機器・家具</v>
      </c>
      <c r="H16" s="12">
        <v>1010</v>
      </c>
      <c r="I16" s="7" t="s">
        <v>178</v>
      </c>
      <c r="J16" s="7" t="s">
        <v>179</v>
      </c>
      <c r="K16" s="13" t="str">
        <f t="shared" si="2"/>
        <v>101024</v>
      </c>
      <c r="L16" s="7"/>
      <c r="M16" s="7"/>
      <c r="N16" s="7"/>
      <c r="O16" s="7"/>
    </row>
    <row r="17" spans="1:15" ht="13.5">
      <c r="A17" s="8" t="s">
        <v>180</v>
      </c>
      <c r="B17" s="14" t="s">
        <v>181</v>
      </c>
      <c r="C17" s="14" t="s">
        <v>182</v>
      </c>
      <c r="D17" s="10" t="str">
        <f t="shared" si="0"/>
        <v>P　委託業務</v>
      </c>
      <c r="E17" s="11" t="s">
        <v>183</v>
      </c>
      <c r="F17" s="14" t="s">
        <v>184</v>
      </c>
      <c r="G17" s="10" t="str">
        <f t="shared" si="1"/>
        <v>3020　事務用品</v>
      </c>
      <c r="H17" s="12">
        <v>1010</v>
      </c>
      <c r="I17" s="7" t="s">
        <v>97</v>
      </c>
      <c r="J17" s="7" t="s">
        <v>185</v>
      </c>
      <c r="K17" s="13" t="str">
        <f t="shared" si="2"/>
        <v>101025</v>
      </c>
      <c r="L17" s="7"/>
      <c r="M17" s="7"/>
      <c r="N17" s="7"/>
      <c r="O17" s="7"/>
    </row>
    <row r="18" spans="5:15" ht="13.5">
      <c r="E18" s="11" t="s">
        <v>186</v>
      </c>
      <c r="F18" s="9" t="s">
        <v>591</v>
      </c>
      <c r="G18" s="10" t="str">
        <f t="shared" si="1"/>
        <v>3030　カード・カバー</v>
      </c>
      <c r="H18" s="12">
        <v>1010</v>
      </c>
      <c r="I18" s="7" t="s">
        <v>187</v>
      </c>
      <c r="J18" s="7" t="s">
        <v>593</v>
      </c>
      <c r="K18" s="13" t="str">
        <f t="shared" si="2"/>
        <v>101090</v>
      </c>
      <c r="L18" s="7"/>
      <c r="M18" s="7"/>
      <c r="N18" s="7"/>
      <c r="O18" s="7"/>
    </row>
    <row r="19" spans="5:15" ht="13.5">
      <c r="E19" s="11" t="s">
        <v>188</v>
      </c>
      <c r="F19" s="9" t="s">
        <v>189</v>
      </c>
      <c r="G19" s="10" t="str">
        <f t="shared" si="1"/>
        <v>3510　教育用品・啓発用品</v>
      </c>
      <c r="H19" s="12">
        <v>1021</v>
      </c>
      <c r="I19" s="7" t="s">
        <v>83</v>
      </c>
      <c r="J19" s="7" t="s">
        <v>687</v>
      </c>
      <c r="K19" s="13" t="str">
        <f t="shared" si="2"/>
        <v>102110</v>
      </c>
      <c r="L19" s="7"/>
      <c r="M19" s="7"/>
      <c r="N19" s="7"/>
      <c r="O19" s="7"/>
    </row>
    <row r="20" spans="5:15" ht="13.5">
      <c r="E20" s="11" t="s">
        <v>190</v>
      </c>
      <c r="F20" s="9" t="s">
        <v>191</v>
      </c>
      <c r="G20" s="10" t="str">
        <f t="shared" si="1"/>
        <v>3520　運動用品・遊具</v>
      </c>
      <c r="H20" s="12">
        <v>1021</v>
      </c>
      <c r="I20" s="7" t="s">
        <v>88</v>
      </c>
      <c r="J20" s="7" t="s">
        <v>192</v>
      </c>
      <c r="K20" s="13" t="str">
        <f t="shared" si="2"/>
        <v>102111</v>
      </c>
      <c r="L20" s="7"/>
      <c r="M20" s="7"/>
      <c r="N20" s="7"/>
      <c r="O20" s="7"/>
    </row>
    <row r="21" spans="5:15" ht="13.5">
      <c r="E21" s="11" t="s">
        <v>193</v>
      </c>
      <c r="F21" s="9" t="s">
        <v>194</v>
      </c>
      <c r="G21" s="10" t="str">
        <f t="shared" si="1"/>
        <v>3530　楽器・ＣＤ</v>
      </c>
      <c r="H21" s="12">
        <v>1021</v>
      </c>
      <c r="I21" s="7" t="s">
        <v>187</v>
      </c>
      <c r="J21" s="7" t="s">
        <v>593</v>
      </c>
      <c r="K21" s="13" t="str">
        <f t="shared" si="2"/>
        <v>102190</v>
      </c>
      <c r="L21" s="7"/>
      <c r="M21" s="7"/>
      <c r="N21" s="7"/>
      <c r="O21" s="7"/>
    </row>
    <row r="22" spans="5:15" ht="13.5">
      <c r="E22" s="11" t="s">
        <v>195</v>
      </c>
      <c r="F22" s="9" t="s">
        <v>196</v>
      </c>
      <c r="G22" s="10" t="str">
        <f t="shared" si="1"/>
        <v>4010　徽章・トロフィー</v>
      </c>
      <c r="H22" s="12">
        <v>1030</v>
      </c>
      <c r="I22" s="7" t="s">
        <v>83</v>
      </c>
      <c r="J22" s="7" t="s">
        <v>197</v>
      </c>
      <c r="K22" s="13" t="str">
        <f t="shared" si="2"/>
        <v>103010</v>
      </c>
      <c r="L22" s="7"/>
      <c r="M22" s="7"/>
      <c r="N22" s="7"/>
      <c r="O22" s="7"/>
    </row>
    <row r="23" spans="5:15" ht="13.5">
      <c r="E23" s="11" t="s">
        <v>198</v>
      </c>
      <c r="F23" s="9" t="s">
        <v>199</v>
      </c>
      <c r="G23" s="10" t="str">
        <f t="shared" si="1"/>
        <v>4020　美術品</v>
      </c>
      <c r="H23" s="12">
        <v>1030</v>
      </c>
      <c r="I23" s="7" t="s">
        <v>88</v>
      </c>
      <c r="J23" s="7" t="s">
        <v>94</v>
      </c>
      <c r="K23" s="13" t="str">
        <f t="shared" si="2"/>
        <v>103011</v>
      </c>
      <c r="L23" s="7"/>
      <c r="M23" s="7"/>
      <c r="N23" s="7"/>
      <c r="O23" s="7"/>
    </row>
    <row r="24" spans="5:15" ht="13.5">
      <c r="E24" s="11" t="s">
        <v>200</v>
      </c>
      <c r="F24" s="9" t="s">
        <v>201</v>
      </c>
      <c r="G24" s="10" t="str">
        <f t="shared" si="1"/>
        <v>4510　看板・表示板</v>
      </c>
      <c r="H24" s="12">
        <v>1030</v>
      </c>
      <c r="I24" s="7" t="s">
        <v>187</v>
      </c>
      <c r="J24" s="7" t="s">
        <v>593</v>
      </c>
      <c r="K24" s="13" t="str">
        <f t="shared" si="2"/>
        <v>103090</v>
      </c>
      <c r="L24" s="7"/>
      <c r="M24" s="7"/>
      <c r="N24" s="7"/>
      <c r="O24" s="7"/>
    </row>
    <row r="25" spans="5:15" ht="13.5">
      <c r="E25" s="11" t="s">
        <v>202</v>
      </c>
      <c r="F25" s="9" t="s">
        <v>203</v>
      </c>
      <c r="G25" s="10" t="str">
        <f t="shared" si="1"/>
        <v>5010　医療機器・福祉用具</v>
      </c>
      <c r="H25" s="12">
        <v>1090</v>
      </c>
      <c r="I25" s="7" t="s">
        <v>187</v>
      </c>
      <c r="J25" s="7" t="s">
        <v>593</v>
      </c>
      <c r="K25" s="13" t="str">
        <f t="shared" si="2"/>
        <v>109090</v>
      </c>
      <c r="L25" s="7"/>
      <c r="M25" s="7"/>
      <c r="N25" s="7"/>
      <c r="O25" s="7"/>
    </row>
    <row r="26" spans="5:15" ht="13.5">
      <c r="E26" s="11" t="s">
        <v>204</v>
      </c>
      <c r="F26" s="9" t="s">
        <v>205</v>
      </c>
      <c r="G26" s="10" t="str">
        <f t="shared" si="1"/>
        <v>5020　医療用材料・薬品</v>
      </c>
      <c r="H26" s="12">
        <v>1510</v>
      </c>
      <c r="I26" s="7" t="s">
        <v>83</v>
      </c>
      <c r="J26" s="7" t="s">
        <v>206</v>
      </c>
      <c r="K26" s="13" t="str">
        <f t="shared" si="2"/>
        <v>151010</v>
      </c>
      <c r="L26" s="7"/>
      <c r="M26" s="7"/>
      <c r="N26" s="7"/>
      <c r="O26" s="7"/>
    </row>
    <row r="27" spans="5:15" ht="13.5">
      <c r="E27" s="11" t="s">
        <v>207</v>
      </c>
      <c r="F27" s="9" t="s">
        <v>208</v>
      </c>
      <c r="G27" s="10" t="str">
        <f t="shared" si="1"/>
        <v>5030　工業用薬品</v>
      </c>
      <c r="H27" s="12">
        <v>1510</v>
      </c>
      <c r="I27" s="7" t="s">
        <v>88</v>
      </c>
      <c r="J27" s="7" t="s">
        <v>209</v>
      </c>
      <c r="K27" s="13" t="str">
        <f t="shared" si="2"/>
        <v>151011</v>
      </c>
      <c r="L27" s="7"/>
      <c r="M27" s="7"/>
      <c r="N27" s="7"/>
      <c r="O27" s="7"/>
    </row>
    <row r="28" spans="5:15" ht="13.5">
      <c r="E28" s="11" t="s">
        <v>210</v>
      </c>
      <c r="F28" s="9" t="s">
        <v>211</v>
      </c>
      <c r="G28" s="10" t="str">
        <f t="shared" si="1"/>
        <v>5510　販売</v>
      </c>
      <c r="H28" s="12">
        <v>1510</v>
      </c>
      <c r="I28" s="7" t="s">
        <v>95</v>
      </c>
      <c r="J28" s="7" t="s">
        <v>212</v>
      </c>
      <c r="K28" s="13" t="str">
        <f t="shared" si="2"/>
        <v>151012</v>
      </c>
      <c r="L28" s="7"/>
      <c r="M28" s="7"/>
      <c r="N28" s="7"/>
      <c r="O28" s="7"/>
    </row>
    <row r="29" spans="5:15" ht="13.5">
      <c r="E29" s="11" t="s">
        <v>213</v>
      </c>
      <c r="F29" s="9" t="s">
        <v>214</v>
      </c>
      <c r="G29" s="10" t="str">
        <f t="shared" si="1"/>
        <v>5520　修理</v>
      </c>
      <c r="H29" s="12">
        <v>1510</v>
      </c>
      <c r="I29" s="7" t="s">
        <v>102</v>
      </c>
      <c r="J29" s="7" t="s">
        <v>215</v>
      </c>
      <c r="K29" s="13" t="str">
        <f t="shared" si="2"/>
        <v>151013</v>
      </c>
      <c r="L29" s="7"/>
      <c r="M29" s="7"/>
      <c r="N29" s="7"/>
      <c r="O29" s="7"/>
    </row>
    <row r="30" spans="5:15" ht="13.5">
      <c r="E30" s="11" t="s">
        <v>216</v>
      </c>
      <c r="F30" s="9" t="s">
        <v>217</v>
      </c>
      <c r="G30" s="10" t="str">
        <f t="shared" si="1"/>
        <v>5530　部品</v>
      </c>
      <c r="H30" s="12">
        <v>1510</v>
      </c>
      <c r="I30" s="7" t="s">
        <v>109</v>
      </c>
      <c r="J30" s="7" t="s">
        <v>218</v>
      </c>
      <c r="K30" s="13" t="str">
        <f t="shared" si="2"/>
        <v>151014</v>
      </c>
      <c r="L30" s="7"/>
      <c r="M30" s="7"/>
      <c r="N30" s="7"/>
      <c r="O30" s="7"/>
    </row>
    <row r="31" spans="5:15" ht="13.5">
      <c r="E31" s="11" t="s">
        <v>219</v>
      </c>
      <c r="F31" s="9" t="s">
        <v>220</v>
      </c>
      <c r="G31" s="10" t="str">
        <f t="shared" si="1"/>
        <v>6010　園芸用品</v>
      </c>
      <c r="H31" s="12">
        <v>1510</v>
      </c>
      <c r="I31" s="7" t="s">
        <v>116</v>
      </c>
      <c r="J31" s="7" t="s">
        <v>221</v>
      </c>
      <c r="K31" s="13" t="str">
        <f t="shared" si="2"/>
        <v>151015</v>
      </c>
      <c r="L31" s="7"/>
      <c r="M31" s="7"/>
      <c r="N31" s="7"/>
      <c r="O31" s="7"/>
    </row>
    <row r="32" spans="5:15" ht="13.5">
      <c r="E32" s="11" t="s">
        <v>222</v>
      </c>
      <c r="F32" s="9" t="s">
        <v>223</v>
      </c>
      <c r="G32" s="10" t="str">
        <f t="shared" si="1"/>
        <v>6020　飼料</v>
      </c>
      <c r="H32" s="12">
        <v>1510</v>
      </c>
      <c r="I32" s="7" t="s">
        <v>123</v>
      </c>
      <c r="J32" s="7" t="s">
        <v>224</v>
      </c>
      <c r="K32" s="13" t="str">
        <f t="shared" si="2"/>
        <v>151016</v>
      </c>
      <c r="L32" s="7"/>
      <c r="M32" s="7"/>
      <c r="N32" s="7"/>
      <c r="O32" s="7"/>
    </row>
    <row r="33" spans="5:15" ht="13.5">
      <c r="E33" s="11" t="s">
        <v>225</v>
      </c>
      <c r="F33" s="9" t="s">
        <v>153</v>
      </c>
      <c r="G33" s="10" t="str">
        <f t="shared" si="1"/>
        <v>6510　燃料</v>
      </c>
      <c r="H33" s="12">
        <v>1510</v>
      </c>
      <c r="I33" s="7" t="s">
        <v>130</v>
      </c>
      <c r="J33" s="7" t="s">
        <v>226</v>
      </c>
      <c r="K33" s="13" t="str">
        <f t="shared" si="2"/>
        <v>151017</v>
      </c>
      <c r="L33" s="7"/>
      <c r="M33" s="7"/>
      <c r="N33" s="7"/>
      <c r="O33" s="7"/>
    </row>
    <row r="34" spans="5:15" ht="13.5">
      <c r="E34" s="11" t="s">
        <v>227</v>
      </c>
      <c r="F34" s="9" t="s">
        <v>228</v>
      </c>
      <c r="G34" s="10" t="str">
        <f t="shared" si="1"/>
        <v>7010　古物</v>
      </c>
      <c r="H34" s="12">
        <v>1510</v>
      </c>
      <c r="I34" s="7" t="s">
        <v>137</v>
      </c>
      <c r="J34" s="7" t="s">
        <v>229</v>
      </c>
      <c r="K34" s="13" t="str">
        <f t="shared" si="2"/>
        <v>151018</v>
      </c>
      <c r="L34" s="7"/>
      <c r="M34" s="7"/>
      <c r="N34" s="7"/>
      <c r="O34" s="7"/>
    </row>
    <row r="35" spans="5:15" ht="13.5">
      <c r="E35" s="11" t="s">
        <v>230</v>
      </c>
      <c r="F35" s="9" t="s">
        <v>231</v>
      </c>
      <c r="G35" s="10" t="str">
        <f t="shared" si="1"/>
        <v>7510　砂・石・セメント</v>
      </c>
      <c r="H35" s="12">
        <v>1510</v>
      </c>
      <c r="I35" s="7" t="s">
        <v>144</v>
      </c>
      <c r="J35" s="7" t="s">
        <v>232</v>
      </c>
      <c r="K35" s="13" t="str">
        <f t="shared" si="2"/>
        <v>151019</v>
      </c>
      <c r="L35" s="7"/>
      <c r="M35" s="7"/>
      <c r="N35" s="7"/>
      <c r="O35" s="7"/>
    </row>
    <row r="36" spans="5:15" ht="13.5">
      <c r="E36" s="11" t="s">
        <v>233</v>
      </c>
      <c r="F36" s="9" t="s">
        <v>234</v>
      </c>
      <c r="G36" s="10" t="str">
        <f t="shared" si="1"/>
        <v>7520　鉄鋼品</v>
      </c>
      <c r="H36" s="12">
        <v>1510</v>
      </c>
      <c r="I36" s="7" t="s">
        <v>90</v>
      </c>
      <c r="J36" s="7" t="s">
        <v>235</v>
      </c>
      <c r="K36" s="13" t="str">
        <f t="shared" si="2"/>
        <v>151020</v>
      </c>
      <c r="L36" s="7"/>
      <c r="M36" s="7"/>
      <c r="N36" s="7"/>
      <c r="O36" s="7"/>
    </row>
    <row r="37" spans="5:15" ht="13.5">
      <c r="E37" s="11" t="s">
        <v>236</v>
      </c>
      <c r="F37" s="9" t="s">
        <v>237</v>
      </c>
      <c r="G37" s="10" t="str">
        <f t="shared" si="1"/>
        <v>7530　舗装材</v>
      </c>
      <c r="H37" s="12">
        <v>1510</v>
      </c>
      <c r="I37" s="7" t="s">
        <v>157</v>
      </c>
      <c r="J37" s="7" t="s">
        <v>238</v>
      </c>
      <c r="K37" s="13" t="str">
        <f t="shared" si="2"/>
        <v>151021</v>
      </c>
      <c r="L37" s="7"/>
      <c r="M37" s="7"/>
      <c r="N37" s="7"/>
      <c r="O37" s="7"/>
    </row>
    <row r="38" spans="5:15" ht="13.5">
      <c r="E38" s="11" t="s">
        <v>239</v>
      </c>
      <c r="F38" s="9" t="s">
        <v>240</v>
      </c>
      <c r="G38" s="10" t="str">
        <f t="shared" si="1"/>
        <v>7540　一般資材</v>
      </c>
      <c r="H38" s="12">
        <v>1510</v>
      </c>
      <c r="I38" s="7" t="s">
        <v>164</v>
      </c>
      <c r="J38" s="7" t="s">
        <v>241</v>
      </c>
      <c r="K38" s="13" t="str">
        <f t="shared" si="2"/>
        <v>151022</v>
      </c>
      <c r="L38" s="7"/>
      <c r="M38" s="7"/>
      <c r="N38" s="7"/>
      <c r="O38" s="7"/>
    </row>
    <row r="39" spans="5:15" ht="13.5">
      <c r="E39" s="8" t="s">
        <v>242</v>
      </c>
      <c r="F39" s="9" t="s">
        <v>243</v>
      </c>
      <c r="G39" s="10" t="str">
        <f t="shared" si="1"/>
        <v>7550　上・下水道資材</v>
      </c>
      <c r="H39" s="12">
        <v>1510</v>
      </c>
      <c r="I39" s="7" t="s">
        <v>171</v>
      </c>
      <c r="J39" s="7" t="s">
        <v>244</v>
      </c>
      <c r="K39" s="13" t="str">
        <f t="shared" si="2"/>
        <v>151023</v>
      </c>
      <c r="L39" s="7"/>
      <c r="M39" s="7"/>
      <c r="N39" s="7"/>
      <c r="O39" s="7"/>
    </row>
    <row r="40" spans="5:15" ht="13.5">
      <c r="E40" s="8" t="s">
        <v>245</v>
      </c>
      <c r="F40" s="9" t="s">
        <v>246</v>
      </c>
      <c r="G40" s="10" t="str">
        <f t="shared" si="1"/>
        <v>7560　建具・畳・ガラス</v>
      </c>
      <c r="H40" s="12">
        <v>1510</v>
      </c>
      <c r="I40" s="7" t="s">
        <v>187</v>
      </c>
      <c r="J40" s="7" t="s">
        <v>593</v>
      </c>
      <c r="K40" s="13" t="str">
        <f t="shared" si="2"/>
        <v>151090</v>
      </c>
      <c r="L40" s="7"/>
      <c r="M40" s="7"/>
      <c r="N40" s="7"/>
      <c r="O40" s="7"/>
    </row>
    <row r="41" spans="5:15" ht="13.5">
      <c r="E41" s="8" t="s">
        <v>247</v>
      </c>
      <c r="F41" s="9" t="s">
        <v>248</v>
      </c>
      <c r="G41" s="10" t="str">
        <f t="shared" si="1"/>
        <v>8010　クリーニング</v>
      </c>
      <c r="H41" s="12">
        <v>1520</v>
      </c>
      <c r="I41" s="7" t="s">
        <v>83</v>
      </c>
      <c r="J41" s="7" t="s">
        <v>249</v>
      </c>
      <c r="K41" s="13" t="str">
        <f t="shared" si="2"/>
        <v>152010</v>
      </c>
      <c r="L41" s="7"/>
      <c r="M41" s="7"/>
      <c r="N41" s="7"/>
      <c r="O41" s="7"/>
    </row>
    <row r="42" spans="5:15" ht="13.5">
      <c r="E42" s="8" t="s">
        <v>250</v>
      </c>
      <c r="F42" s="9" t="s">
        <v>251</v>
      </c>
      <c r="G42" s="10" t="str">
        <f t="shared" si="1"/>
        <v>8020　リース</v>
      </c>
      <c r="H42" s="12">
        <v>1520</v>
      </c>
      <c r="I42" s="7" t="s">
        <v>88</v>
      </c>
      <c r="J42" s="7" t="s">
        <v>252</v>
      </c>
      <c r="K42" s="13" t="str">
        <f t="shared" si="2"/>
        <v>152011</v>
      </c>
      <c r="L42" s="7"/>
      <c r="M42" s="7"/>
      <c r="N42" s="7"/>
      <c r="O42" s="7"/>
    </row>
    <row r="43" spans="5:15" ht="13.5">
      <c r="E43" s="11" t="s">
        <v>253</v>
      </c>
      <c r="F43" s="14" t="s">
        <v>254</v>
      </c>
      <c r="G43" s="10" t="str">
        <f t="shared" si="1"/>
        <v>8030　葬祭用品</v>
      </c>
      <c r="H43" s="12">
        <v>1520</v>
      </c>
      <c r="I43" s="7" t="s">
        <v>95</v>
      </c>
      <c r="J43" s="7" t="s">
        <v>255</v>
      </c>
      <c r="K43" s="13" t="str">
        <f t="shared" si="2"/>
        <v>152012</v>
      </c>
      <c r="L43" s="7"/>
      <c r="M43" s="7"/>
      <c r="N43" s="7"/>
      <c r="O43" s="7"/>
    </row>
    <row r="44" spans="5:15" ht="13.5">
      <c r="E44" s="11" t="s">
        <v>256</v>
      </c>
      <c r="F44" s="15" t="s">
        <v>257</v>
      </c>
      <c r="G44" s="10" t="str">
        <f t="shared" si="1"/>
        <v>8040　電力</v>
      </c>
      <c r="H44" s="12">
        <v>1520</v>
      </c>
      <c r="I44" s="7" t="s">
        <v>102</v>
      </c>
      <c r="J44" s="7" t="s">
        <v>258</v>
      </c>
      <c r="K44" s="13" t="str">
        <f t="shared" si="2"/>
        <v>152013</v>
      </c>
      <c r="L44" s="7"/>
      <c r="M44" s="7"/>
      <c r="N44" s="7"/>
      <c r="O44" s="7"/>
    </row>
    <row r="45" spans="5:15" ht="13.5">
      <c r="E45" s="11" t="s">
        <v>259</v>
      </c>
      <c r="F45" s="15" t="s">
        <v>260</v>
      </c>
      <c r="G45" s="10" t="str">
        <f t="shared" si="1"/>
        <v>8050　保険</v>
      </c>
      <c r="H45" s="12">
        <v>1520</v>
      </c>
      <c r="I45" s="7" t="s">
        <v>109</v>
      </c>
      <c r="J45" s="7" t="s">
        <v>261</v>
      </c>
      <c r="K45" s="13" t="str">
        <f t="shared" si="2"/>
        <v>152014</v>
      </c>
      <c r="L45" s="7"/>
      <c r="M45" s="7"/>
      <c r="N45" s="7"/>
      <c r="O45" s="7"/>
    </row>
    <row r="46" spans="5:15" ht="13.5">
      <c r="E46" s="11" t="s">
        <v>262</v>
      </c>
      <c r="F46" s="14" t="s">
        <v>263</v>
      </c>
      <c r="G46" s="10" t="str">
        <f t="shared" si="1"/>
        <v>8510　情報処理業務</v>
      </c>
      <c r="H46" s="12">
        <v>1520</v>
      </c>
      <c r="I46" s="7" t="s">
        <v>116</v>
      </c>
      <c r="J46" s="7" t="s">
        <v>264</v>
      </c>
      <c r="K46" s="13" t="str">
        <f t="shared" si="2"/>
        <v>152015</v>
      </c>
      <c r="L46" s="7"/>
      <c r="M46" s="7"/>
      <c r="N46" s="7"/>
      <c r="O46" s="7"/>
    </row>
    <row r="47" spans="5:15" ht="13.5">
      <c r="E47" s="11" t="s">
        <v>265</v>
      </c>
      <c r="F47" s="9" t="s">
        <v>266</v>
      </c>
      <c r="G47" s="10" t="str">
        <f t="shared" si="1"/>
        <v>8515　清掃業務</v>
      </c>
      <c r="H47" s="12">
        <v>1520</v>
      </c>
      <c r="I47" s="7" t="s">
        <v>123</v>
      </c>
      <c r="J47" s="7" t="s">
        <v>267</v>
      </c>
      <c r="K47" s="13" t="str">
        <f t="shared" si="2"/>
        <v>152016</v>
      </c>
      <c r="L47" s="7"/>
      <c r="M47" s="7"/>
      <c r="N47" s="7"/>
      <c r="O47" s="7"/>
    </row>
    <row r="48" spans="5:15" ht="13.5">
      <c r="E48" s="11" t="s">
        <v>689</v>
      </c>
      <c r="F48" s="9" t="s">
        <v>268</v>
      </c>
      <c r="G48" s="10" t="str">
        <f t="shared" si="1"/>
        <v>8521　草木管理業務</v>
      </c>
      <c r="H48" s="12">
        <v>1520</v>
      </c>
      <c r="I48" s="7" t="s">
        <v>130</v>
      </c>
      <c r="J48" s="7" t="s">
        <v>269</v>
      </c>
      <c r="K48" s="13" t="str">
        <f t="shared" si="2"/>
        <v>152017</v>
      </c>
      <c r="L48" s="7"/>
      <c r="M48" s="7"/>
      <c r="N48" s="7"/>
      <c r="O48" s="7"/>
    </row>
    <row r="49" spans="5:15" ht="13.5">
      <c r="E49" s="11" t="s">
        <v>270</v>
      </c>
      <c r="F49" s="9" t="s">
        <v>271</v>
      </c>
      <c r="G49" s="10" t="str">
        <f t="shared" si="1"/>
        <v>8525　施設・設備等の維持管理業務</v>
      </c>
      <c r="H49" s="12">
        <v>1520</v>
      </c>
      <c r="I49" s="7" t="s">
        <v>187</v>
      </c>
      <c r="J49" s="7" t="s">
        <v>593</v>
      </c>
      <c r="K49" s="13" t="str">
        <f t="shared" si="2"/>
        <v>152090</v>
      </c>
      <c r="L49" s="7"/>
      <c r="M49" s="7"/>
      <c r="N49" s="7"/>
      <c r="O49" s="7"/>
    </row>
    <row r="50" spans="5:15" ht="13.5">
      <c r="E50" s="11" t="s">
        <v>272</v>
      </c>
      <c r="F50" s="9" t="s">
        <v>273</v>
      </c>
      <c r="G50" s="10" t="str">
        <f t="shared" si="1"/>
        <v>8530　機器類の保守点検業務</v>
      </c>
      <c r="H50" s="12">
        <v>1530</v>
      </c>
      <c r="I50" s="7" t="s">
        <v>83</v>
      </c>
      <c r="J50" s="7" t="s">
        <v>274</v>
      </c>
      <c r="K50" s="13" t="str">
        <f t="shared" si="2"/>
        <v>153010</v>
      </c>
      <c r="L50" s="7"/>
      <c r="M50" s="7"/>
      <c r="N50" s="7"/>
      <c r="O50" s="7"/>
    </row>
    <row r="51" spans="5:15" ht="13.5">
      <c r="E51" s="11" t="s">
        <v>275</v>
      </c>
      <c r="F51" s="9" t="s">
        <v>276</v>
      </c>
      <c r="G51" s="10" t="str">
        <f t="shared" si="1"/>
        <v>8535　警備業務</v>
      </c>
      <c r="H51" s="12">
        <v>1530</v>
      </c>
      <c r="I51" s="7" t="s">
        <v>88</v>
      </c>
      <c r="J51" s="7" t="s">
        <v>277</v>
      </c>
      <c r="K51" s="13" t="str">
        <f t="shared" si="2"/>
        <v>153011</v>
      </c>
      <c r="L51" s="7"/>
      <c r="M51" s="7"/>
      <c r="N51" s="7"/>
      <c r="O51" s="7"/>
    </row>
    <row r="52" spans="5:15" ht="13.5">
      <c r="E52" s="11" t="s">
        <v>278</v>
      </c>
      <c r="F52" s="9" t="s">
        <v>279</v>
      </c>
      <c r="G52" s="10" t="str">
        <f t="shared" si="1"/>
        <v>8540　写真撮影・広告等業務</v>
      </c>
      <c r="H52" s="12">
        <v>1530</v>
      </c>
      <c r="I52" s="7" t="s">
        <v>95</v>
      </c>
      <c r="J52" s="7" t="s">
        <v>280</v>
      </c>
      <c r="K52" s="13" t="str">
        <f t="shared" si="2"/>
        <v>153012</v>
      </c>
      <c r="L52" s="7"/>
      <c r="M52" s="7"/>
      <c r="N52" s="7"/>
      <c r="O52" s="7"/>
    </row>
    <row r="53" spans="5:15" ht="13.5">
      <c r="E53" s="11" t="s">
        <v>281</v>
      </c>
      <c r="F53" s="9" t="s">
        <v>282</v>
      </c>
      <c r="G53" s="10" t="str">
        <f t="shared" si="1"/>
        <v>8545　廃棄物処理業務</v>
      </c>
      <c r="H53" s="12">
        <v>1530</v>
      </c>
      <c r="I53" s="7" t="s">
        <v>102</v>
      </c>
      <c r="J53" s="7" t="s">
        <v>283</v>
      </c>
      <c r="K53" s="13" t="str">
        <f t="shared" si="2"/>
        <v>153013</v>
      </c>
      <c r="L53" s="7"/>
      <c r="M53" s="7"/>
      <c r="N53" s="7"/>
      <c r="O53" s="7"/>
    </row>
    <row r="54" spans="5:15" ht="13.5">
      <c r="E54" s="11" t="s">
        <v>284</v>
      </c>
      <c r="F54" s="9" t="s">
        <v>285</v>
      </c>
      <c r="G54" s="10" t="str">
        <f t="shared" si="1"/>
        <v>8550　給食調理業務</v>
      </c>
      <c r="H54" s="12">
        <v>1530</v>
      </c>
      <c r="I54" s="7" t="s">
        <v>109</v>
      </c>
      <c r="J54" s="7" t="s">
        <v>286</v>
      </c>
      <c r="K54" s="13" t="str">
        <f t="shared" si="2"/>
        <v>153014</v>
      </c>
      <c r="L54" s="7"/>
      <c r="M54" s="7"/>
      <c r="N54" s="7"/>
      <c r="O54" s="7"/>
    </row>
    <row r="55" spans="5:15" ht="13.5">
      <c r="E55" s="11" t="s">
        <v>287</v>
      </c>
      <c r="F55" s="9" t="s">
        <v>288</v>
      </c>
      <c r="G55" s="10" t="str">
        <f t="shared" si="1"/>
        <v>8555　催事関係業務</v>
      </c>
      <c r="H55" s="12">
        <v>1530</v>
      </c>
      <c r="I55" s="7" t="s">
        <v>116</v>
      </c>
      <c r="J55" s="7" t="s">
        <v>289</v>
      </c>
      <c r="K55" s="13" t="str">
        <f t="shared" si="2"/>
        <v>153015</v>
      </c>
      <c r="L55" s="7"/>
      <c r="M55" s="7"/>
      <c r="N55" s="7"/>
      <c r="O55" s="7"/>
    </row>
    <row r="56" spans="5:15" ht="13.5">
      <c r="E56" s="11" t="s">
        <v>290</v>
      </c>
      <c r="F56" s="9" t="s">
        <v>291</v>
      </c>
      <c r="G56" s="10" t="str">
        <f t="shared" si="1"/>
        <v>8560　福祉・医療関連業務</v>
      </c>
      <c r="H56" s="12">
        <v>1530</v>
      </c>
      <c r="I56" s="7" t="s">
        <v>187</v>
      </c>
      <c r="J56" s="7" t="s">
        <v>593</v>
      </c>
      <c r="K56" s="13" t="str">
        <f t="shared" si="2"/>
        <v>153090</v>
      </c>
      <c r="L56" s="7"/>
      <c r="M56" s="7"/>
      <c r="N56" s="7"/>
      <c r="O56" s="7"/>
    </row>
    <row r="57" spans="5:15" ht="13.5">
      <c r="E57" s="11" t="s">
        <v>292</v>
      </c>
      <c r="F57" s="9" t="s">
        <v>293</v>
      </c>
      <c r="G57" s="10" t="str">
        <f t="shared" si="1"/>
        <v>8565　印刷物・看板等企画・デザイン業務</v>
      </c>
      <c r="H57" s="12">
        <v>1590</v>
      </c>
      <c r="I57" s="7" t="s">
        <v>187</v>
      </c>
      <c r="J57" s="7" t="s">
        <v>593</v>
      </c>
      <c r="K57" s="13" t="str">
        <f t="shared" si="2"/>
        <v>159090</v>
      </c>
      <c r="L57" s="7"/>
      <c r="M57" s="7"/>
      <c r="N57" s="7"/>
      <c r="O57" s="7"/>
    </row>
    <row r="58" spans="5:15" ht="13.5">
      <c r="E58" s="11" t="s">
        <v>294</v>
      </c>
      <c r="F58" s="9" t="s">
        <v>295</v>
      </c>
      <c r="G58" s="10" t="str">
        <f t="shared" si="1"/>
        <v>8570　図面・台帳製作業務</v>
      </c>
      <c r="H58" s="12">
        <v>2010</v>
      </c>
      <c r="I58" s="7" t="s">
        <v>83</v>
      </c>
      <c r="J58" s="7" t="s">
        <v>296</v>
      </c>
      <c r="K58" s="13" t="str">
        <f t="shared" si="2"/>
        <v>201010</v>
      </c>
      <c r="L58" s="7"/>
      <c r="M58" s="7"/>
      <c r="N58" s="7"/>
      <c r="O58" s="7"/>
    </row>
    <row r="59" spans="5:15" ht="13.5">
      <c r="E59" s="11" t="s">
        <v>297</v>
      </c>
      <c r="F59" s="9" t="s">
        <v>298</v>
      </c>
      <c r="G59" s="10" t="str">
        <f t="shared" si="1"/>
        <v>8575　調査・分析等業務</v>
      </c>
      <c r="H59" s="12">
        <v>2010</v>
      </c>
      <c r="I59" s="7" t="s">
        <v>88</v>
      </c>
      <c r="J59" s="7" t="s">
        <v>299</v>
      </c>
      <c r="K59" s="13" t="str">
        <f t="shared" si="2"/>
        <v>201011</v>
      </c>
      <c r="L59" s="7"/>
      <c r="M59" s="7"/>
      <c r="N59" s="7"/>
      <c r="O59" s="7"/>
    </row>
    <row r="60" spans="5:15" ht="13.5">
      <c r="E60" s="11" t="s">
        <v>300</v>
      </c>
      <c r="F60" s="9" t="s">
        <v>301</v>
      </c>
      <c r="G60" s="10" t="str">
        <f t="shared" si="1"/>
        <v>8580　その他の業務</v>
      </c>
      <c r="H60" s="12">
        <v>2010</v>
      </c>
      <c r="I60" s="7" t="s">
        <v>95</v>
      </c>
      <c r="J60" s="7" t="s">
        <v>302</v>
      </c>
      <c r="K60" s="13" t="str">
        <f t="shared" si="2"/>
        <v>201012</v>
      </c>
      <c r="L60" s="7"/>
      <c r="M60" s="7"/>
      <c r="N60" s="7"/>
      <c r="O60" s="7"/>
    </row>
    <row r="61" spans="8:15" ht="13.5">
      <c r="H61" s="12">
        <v>2010</v>
      </c>
      <c r="I61" s="7" t="s">
        <v>102</v>
      </c>
      <c r="J61" s="7" t="s">
        <v>303</v>
      </c>
      <c r="K61" s="13" t="str">
        <f t="shared" si="2"/>
        <v>201013</v>
      </c>
      <c r="L61" s="7"/>
      <c r="M61" s="7"/>
      <c r="N61" s="7"/>
      <c r="O61" s="7"/>
    </row>
    <row r="62" spans="8:15" ht="13.5">
      <c r="H62" s="12">
        <v>2010</v>
      </c>
      <c r="I62" s="7" t="s">
        <v>109</v>
      </c>
      <c r="J62" s="7" t="s">
        <v>304</v>
      </c>
      <c r="K62" s="13" t="str">
        <f t="shared" si="2"/>
        <v>201014</v>
      </c>
      <c r="L62" s="7"/>
      <c r="M62" s="7"/>
      <c r="N62" s="7"/>
      <c r="O62" s="7"/>
    </row>
    <row r="63" spans="8:15" ht="13.5">
      <c r="H63" s="12">
        <v>2010</v>
      </c>
      <c r="I63" s="7" t="s">
        <v>116</v>
      </c>
      <c r="J63" s="7" t="s">
        <v>305</v>
      </c>
      <c r="K63" s="13" t="str">
        <f t="shared" si="2"/>
        <v>201015</v>
      </c>
      <c r="L63" s="7"/>
      <c r="M63" s="7"/>
      <c r="N63" s="7"/>
      <c r="O63" s="7"/>
    </row>
    <row r="64" spans="8:15" ht="13.5">
      <c r="H64" s="12">
        <v>2010</v>
      </c>
      <c r="I64" s="7" t="s">
        <v>123</v>
      </c>
      <c r="J64" s="7" t="s">
        <v>306</v>
      </c>
      <c r="K64" s="13" t="str">
        <f t="shared" si="2"/>
        <v>201016</v>
      </c>
      <c r="L64" s="7"/>
      <c r="M64" s="7"/>
      <c r="N64" s="7"/>
      <c r="O64" s="7"/>
    </row>
    <row r="65" spans="8:15" ht="13.5">
      <c r="H65" s="12">
        <v>2010</v>
      </c>
      <c r="I65" s="7" t="s">
        <v>130</v>
      </c>
      <c r="J65" s="7" t="s">
        <v>307</v>
      </c>
      <c r="K65" s="13" t="str">
        <f t="shared" si="2"/>
        <v>201017</v>
      </c>
      <c r="L65" s="7"/>
      <c r="M65" s="7"/>
      <c r="N65" s="7"/>
      <c r="O65" s="7"/>
    </row>
    <row r="66" spans="8:15" ht="13.5">
      <c r="H66" s="12">
        <v>2010</v>
      </c>
      <c r="I66" s="7" t="s">
        <v>137</v>
      </c>
      <c r="J66" s="7" t="s">
        <v>308</v>
      </c>
      <c r="K66" s="13" t="str">
        <f t="shared" si="2"/>
        <v>201018</v>
      </c>
      <c r="L66" s="7"/>
      <c r="M66" s="7"/>
      <c r="N66" s="7"/>
      <c r="O66" s="7"/>
    </row>
    <row r="67" spans="8:15" ht="13.5">
      <c r="H67" s="12">
        <v>2010</v>
      </c>
      <c r="I67" s="7" t="s">
        <v>144</v>
      </c>
      <c r="J67" s="7" t="s">
        <v>309</v>
      </c>
      <c r="K67" s="13" t="str">
        <f aca="true" t="shared" si="3" ref="K67:K131">H67&amp;I67</f>
        <v>201019</v>
      </c>
      <c r="L67" s="7"/>
      <c r="M67" s="7"/>
      <c r="N67" s="7"/>
      <c r="O67" s="7"/>
    </row>
    <row r="68" spans="8:15" ht="13.5">
      <c r="H68" s="12">
        <v>2010</v>
      </c>
      <c r="I68" s="7" t="s">
        <v>90</v>
      </c>
      <c r="J68" s="7" t="s">
        <v>310</v>
      </c>
      <c r="K68" s="13" t="str">
        <f t="shared" si="3"/>
        <v>201020</v>
      </c>
      <c r="L68" s="7"/>
      <c r="M68" s="7"/>
      <c r="N68" s="7"/>
      <c r="O68" s="7"/>
    </row>
    <row r="69" spans="8:15" ht="13.5">
      <c r="H69" s="12">
        <v>2010</v>
      </c>
      <c r="I69" s="7" t="s">
        <v>157</v>
      </c>
      <c r="J69" s="7" t="s">
        <v>311</v>
      </c>
      <c r="K69" s="13" t="str">
        <f t="shared" si="3"/>
        <v>201021</v>
      </c>
      <c r="L69" s="7"/>
      <c r="M69" s="7"/>
      <c r="N69" s="7"/>
      <c r="O69" s="7"/>
    </row>
    <row r="70" spans="8:15" ht="13.5">
      <c r="H70" s="12">
        <v>2010</v>
      </c>
      <c r="I70" s="7" t="s">
        <v>164</v>
      </c>
      <c r="J70" s="7" t="s">
        <v>312</v>
      </c>
      <c r="K70" s="13" t="str">
        <f t="shared" si="3"/>
        <v>201022</v>
      </c>
      <c r="L70" s="7"/>
      <c r="M70" s="7"/>
      <c r="N70" s="7"/>
      <c r="O70" s="7"/>
    </row>
    <row r="71" spans="8:15" ht="13.5">
      <c r="H71" s="12">
        <v>2010</v>
      </c>
      <c r="I71" s="7" t="s">
        <v>171</v>
      </c>
      <c r="J71" s="7" t="s">
        <v>313</v>
      </c>
      <c r="K71" s="13" t="str">
        <f t="shared" si="3"/>
        <v>201023</v>
      </c>
      <c r="L71" s="7"/>
      <c r="M71" s="7"/>
      <c r="N71" s="7"/>
      <c r="O71" s="7"/>
    </row>
    <row r="72" spans="8:15" ht="13.5">
      <c r="H72" s="12">
        <v>2010</v>
      </c>
      <c r="I72" s="7" t="s">
        <v>178</v>
      </c>
      <c r="J72" s="7" t="s">
        <v>314</v>
      </c>
      <c r="K72" s="13" t="str">
        <f t="shared" si="3"/>
        <v>201024</v>
      </c>
      <c r="L72" s="7"/>
      <c r="M72" s="7"/>
      <c r="N72" s="7"/>
      <c r="O72" s="7"/>
    </row>
    <row r="73" spans="8:15" ht="13.5">
      <c r="H73" s="12">
        <v>2010</v>
      </c>
      <c r="I73" s="7" t="s">
        <v>97</v>
      </c>
      <c r="J73" s="7" t="s">
        <v>315</v>
      </c>
      <c r="K73" s="13" t="str">
        <f t="shared" si="3"/>
        <v>201025</v>
      </c>
      <c r="L73" s="7"/>
      <c r="M73" s="7"/>
      <c r="N73" s="7"/>
      <c r="O73" s="7"/>
    </row>
    <row r="74" spans="8:15" ht="13.5">
      <c r="H74" s="12">
        <v>2010</v>
      </c>
      <c r="I74" s="7" t="s">
        <v>187</v>
      </c>
      <c r="J74" s="7" t="s">
        <v>593</v>
      </c>
      <c r="K74" s="13" t="str">
        <f t="shared" si="3"/>
        <v>201090</v>
      </c>
      <c r="L74" s="7"/>
      <c r="M74" s="7"/>
      <c r="N74" s="7"/>
      <c r="O74" s="7"/>
    </row>
    <row r="75" spans="8:15" ht="13.5">
      <c r="H75" s="12">
        <v>2020</v>
      </c>
      <c r="I75" s="7" t="s">
        <v>83</v>
      </c>
      <c r="J75" s="7" t="s">
        <v>316</v>
      </c>
      <c r="K75" s="13" t="str">
        <f t="shared" si="3"/>
        <v>202010</v>
      </c>
      <c r="L75" s="7"/>
      <c r="M75" s="7"/>
      <c r="N75" s="7"/>
      <c r="O75" s="7"/>
    </row>
    <row r="76" spans="8:15" ht="13.5">
      <c r="H76" s="12">
        <v>2020</v>
      </c>
      <c r="I76" s="7" t="s">
        <v>88</v>
      </c>
      <c r="J76" s="7" t="s">
        <v>317</v>
      </c>
      <c r="K76" s="13" t="str">
        <f t="shared" si="3"/>
        <v>202011</v>
      </c>
      <c r="L76" s="7"/>
      <c r="M76" s="7"/>
      <c r="N76" s="7"/>
      <c r="O76" s="7"/>
    </row>
    <row r="77" spans="8:15" ht="13.5">
      <c r="H77" s="12">
        <v>2020</v>
      </c>
      <c r="I77" s="7" t="s">
        <v>95</v>
      </c>
      <c r="J77" s="7" t="s">
        <v>318</v>
      </c>
      <c r="K77" s="13" t="str">
        <f t="shared" si="3"/>
        <v>202012</v>
      </c>
      <c r="L77" s="7"/>
      <c r="M77" s="7"/>
      <c r="N77" s="7"/>
      <c r="O77" s="7"/>
    </row>
    <row r="78" spans="8:15" ht="13.5">
      <c r="H78" s="12">
        <v>2020</v>
      </c>
      <c r="I78" s="7" t="s">
        <v>102</v>
      </c>
      <c r="J78" s="7" t="s">
        <v>319</v>
      </c>
      <c r="K78" s="13" t="str">
        <f t="shared" si="3"/>
        <v>202013</v>
      </c>
      <c r="L78" s="7"/>
      <c r="M78" s="7"/>
      <c r="N78" s="7"/>
      <c r="O78" s="7"/>
    </row>
    <row r="79" spans="8:15" ht="13.5">
      <c r="H79" s="12">
        <v>2020</v>
      </c>
      <c r="I79" s="7" t="s">
        <v>109</v>
      </c>
      <c r="J79" s="7" t="s">
        <v>320</v>
      </c>
      <c r="K79" s="13" t="str">
        <f t="shared" si="3"/>
        <v>202014</v>
      </c>
      <c r="L79" s="7"/>
      <c r="M79" s="7"/>
      <c r="N79" s="7"/>
      <c r="O79" s="7"/>
    </row>
    <row r="80" spans="8:15" ht="13.5">
      <c r="H80" s="12">
        <v>2020</v>
      </c>
      <c r="I80" s="7" t="s">
        <v>116</v>
      </c>
      <c r="J80" s="7" t="s">
        <v>321</v>
      </c>
      <c r="K80" s="13" t="str">
        <f t="shared" si="3"/>
        <v>202015</v>
      </c>
      <c r="L80" s="7"/>
      <c r="M80" s="7"/>
      <c r="N80" s="7"/>
      <c r="O80" s="7"/>
    </row>
    <row r="81" spans="8:15" ht="13.5">
      <c r="H81" s="12">
        <v>2020</v>
      </c>
      <c r="I81" s="7" t="s">
        <v>123</v>
      </c>
      <c r="J81" s="7" t="s">
        <v>322</v>
      </c>
      <c r="K81" s="13" t="str">
        <f t="shared" si="3"/>
        <v>202016</v>
      </c>
      <c r="L81" s="7"/>
      <c r="M81" s="7"/>
      <c r="N81" s="7"/>
      <c r="O81" s="7"/>
    </row>
    <row r="82" spans="8:15" ht="13.5">
      <c r="H82" s="12">
        <v>2020</v>
      </c>
      <c r="I82" s="7" t="s">
        <v>130</v>
      </c>
      <c r="J82" s="7" t="s">
        <v>323</v>
      </c>
      <c r="K82" s="13" t="str">
        <f t="shared" si="3"/>
        <v>202017</v>
      </c>
      <c r="L82" s="7"/>
      <c r="M82" s="7"/>
      <c r="N82" s="7"/>
      <c r="O82" s="7"/>
    </row>
    <row r="83" spans="8:15" ht="13.5">
      <c r="H83" s="12">
        <v>2020</v>
      </c>
      <c r="I83" s="7" t="s">
        <v>137</v>
      </c>
      <c r="J83" s="7" t="s">
        <v>324</v>
      </c>
      <c r="K83" s="13" t="str">
        <f t="shared" si="3"/>
        <v>202018</v>
      </c>
      <c r="L83" s="7"/>
      <c r="M83" s="7"/>
      <c r="N83" s="7"/>
      <c r="O83" s="7"/>
    </row>
    <row r="84" spans="8:15" ht="13.5">
      <c r="H84" s="12">
        <v>2020</v>
      </c>
      <c r="I84" s="7" t="s">
        <v>144</v>
      </c>
      <c r="J84" s="7" t="s">
        <v>325</v>
      </c>
      <c r="K84" s="13" t="str">
        <f t="shared" si="3"/>
        <v>202019</v>
      </c>
      <c r="L84" s="7"/>
      <c r="M84" s="7"/>
      <c r="N84" s="7"/>
      <c r="O84" s="7"/>
    </row>
    <row r="85" spans="8:15" ht="13.5">
      <c r="H85" s="12">
        <v>2020</v>
      </c>
      <c r="I85" s="7" t="s">
        <v>90</v>
      </c>
      <c r="J85" s="7" t="s">
        <v>326</v>
      </c>
      <c r="K85" s="13" t="str">
        <f t="shared" si="3"/>
        <v>202020</v>
      </c>
      <c r="L85" s="7"/>
      <c r="M85" s="7"/>
      <c r="N85" s="7"/>
      <c r="O85" s="7"/>
    </row>
    <row r="86" spans="8:15" ht="13.5">
      <c r="H86" s="12">
        <v>2020</v>
      </c>
      <c r="I86" s="7" t="s">
        <v>157</v>
      </c>
      <c r="J86" s="7" t="s">
        <v>327</v>
      </c>
      <c r="K86" s="13" t="str">
        <f t="shared" si="3"/>
        <v>202021</v>
      </c>
      <c r="L86" s="7"/>
      <c r="M86" s="7"/>
      <c r="N86" s="7"/>
      <c r="O86" s="7"/>
    </row>
    <row r="87" spans="8:15" ht="13.5">
      <c r="H87" s="12">
        <v>2020</v>
      </c>
      <c r="I87" s="7" t="s">
        <v>164</v>
      </c>
      <c r="J87" s="7" t="s">
        <v>328</v>
      </c>
      <c r="K87" s="13" t="str">
        <f t="shared" si="3"/>
        <v>202022</v>
      </c>
      <c r="L87" s="7"/>
      <c r="M87" s="7"/>
      <c r="N87" s="7"/>
      <c r="O87" s="7"/>
    </row>
    <row r="88" spans="8:15" ht="13.5">
      <c r="H88" s="12">
        <v>2020</v>
      </c>
      <c r="I88" s="7" t="s">
        <v>171</v>
      </c>
      <c r="J88" s="7" t="s">
        <v>329</v>
      </c>
      <c r="K88" s="13" t="str">
        <f t="shared" si="3"/>
        <v>202023</v>
      </c>
      <c r="L88" s="7"/>
      <c r="M88" s="7"/>
      <c r="N88" s="7"/>
      <c r="O88" s="7"/>
    </row>
    <row r="89" spans="8:15" ht="13.5">
      <c r="H89" s="12">
        <v>2020</v>
      </c>
      <c r="I89" s="7" t="s">
        <v>187</v>
      </c>
      <c r="J89" s="7" t="s">
        <v>593</v>
      </c>
      <c r="K89" s="13" t="str">
        <f t="shared" si="3"/>
        <v>202090</v>
      </c>
      <c r="L89" s="7"/>
      <c r="M89" s="7"/>
      <c r="N89" s="7"/>
      <c r="O89" s="7"/>
    </row>
    <row r="90" spans="8:15" ht="13.5">
      <c r="H90" s="12">
        <v>2030</v>
      </c>
      <c r="I90" s="7" t="s">
        <v>83</v>
      </c>
      <c r="J90" s="7" t="s">
        <v>330</v>
      </c>
      <c r="K90" s="13" t="str">
        <f t="shared" si="3"/>
        <v>203010</v>
      </c>
      <c r="L90" s="7"/>
      <c r="M90" s="7"/>
      <c r="N90" s="7"/>
      <c r="O90" s="7"/>
    </row>
    <row r="91" spans="8:15" ht="13.5">
      <c r="H91" s="12">
        <v>2030</v>
      </c>
      <c r="I91" s="7" t="s">
        <v>88</v>
      </c>
      <c r="J91" s="7" t="s">
        <v>331</v>
      </c>
      <c r="K91" s="13" t="str">
        <f t="shared" si="3"/>
        <v>203011</v>
      </c>
      <c r="L91" s="7"/>
      <c r="M91" s="7"/>
      <c r="N91" s="7"/>
      <c r="O91" s="7"/>
    </row>
    <row r="92" spans="8:15" ht="13.5">
      <c r="H92" s="12">
        <v>2030</v>
      </c>
      <c r="I92" s="7" t="s">
        <v>95</v>
      </c>
      <c r="J92" s="7" t="s">
        <v>332</v>
      </c>
      <c r="K92" s="13" t="str">
        <f t="shared" si="3"/>
        <v>203012</v>
      </c>
      <c r="L92" s="7"/>
      <c r="M92" s="7"/>
      <c r="N92" s="7"/>
      <c r="O92" s="7"/>
    </row>
    <row r="93" spans="8:15" ht="13.5">
      <c r="H93" s="12">
        <v>2030</v>
      </c>
      <c r="I93" s="7" t="s">
        <v>102</v>
      </c>
      <c r="J93" s="7" t="s">
        <v>333</v>
      </c>
      <c r="K93" s="13" t="str">
        <f t="shared" si="3"/>
        <v>203013</v>
      </c>
      <c r="L93" s="7"/>
      <c r="M93" s="7"/>
      <c r="N93" s="7"/>
      <c r="O93" s="7"/>
    </row>
    <row r="94" spans="8:15" ht="13.5">
      <c r="H94" s="12">
        <v>2030</v>
      </c>
      <c r="I94" s="7" t="s">
        <v>109</v>
      </c>
      <c r="J94" s="7" t="s">
        <v>334</v>
      </c>
      <c r="K94" s="13" t="str">
        <f t="shared" si="3"/>
        <v>203014</v>
      </c>
      <c r="L94" s="7"/>
      <c r="M94" s="7"/>
      <c r="N94" s="7"/>
      <c r="O94" s="7"/>
    </row>
    <row r="95" spans="8:15" ht="13.5">
      <c r="H95" s="12">
        <v>2030</v>
      </c>
      <c r="I95" s="7" t="s">
        <v>116</v>
      </c>
      <c r="J95" s="7" t="s">
        <v>335</v>
      </c>
      <c r="K95" s="13" t="str">
        <f t="shared" si="3"/>
        <v>203015</v>
      </c>
      <c r="L95" s="7"/>
      <c r="M95" s="7"/>
      <c r="N95" s="7"/>
      <c r="O95" s="7"/>
    </row>
    <row r="96" spans="8:15" ht="13.5">
      <c r="H96" s="12">
        <v>2030</v>
      </c>
      <c r="I96" s="7" t="s">
        <v>123</v>
      </c>
      <c r="J96" s="7" t="s">
        <v>336</v>
      </c>
      <c r="K96" s="13" t="str">
        <f t="shared" si="3"/>
        <v>203016</v>
      </c>
      <c r="L96" s="7"/>
      <c r="M96" s="7"/>
      <c r="N96" s="7"/>
      <c r="O96" s="7"/>
    </row>
    <row r="97" spans="8:15" ht="13.5">
      <c r="H97" s="12">
        <v>2030</v>
      </c>
      <c r="I97" s="7" t="s">
        <v>187</v>
      </c>
      <c r="J97" s="7" t="s">
        <v>593</v>
      </c>
      <c r="K97" s="13" t="str">
        <f t="shared" si="3"/>
        <v>203090</v>
      </c>
      <c r="L97" s="7"/>
      <c r="M97" s="7"/>
      <c r="N97" s="7"/>
      <c r="O97" s="7"/>
    </row>
    <row r="98" spans="8:15" ht="13.5">
      <c r="H98" s="12">
        <v>2040</v>
      </c>
      <c r="I98" s="7" t="s">
        <v>83</v>
      </c>
      <c r="J98" s="7" t="s">
        <v>337</v>
      </c>
      <c r="K98" s="13" t="str">
        <f t="shared" si="3"/>
        <v>204010</v>
      </c>
      <c r="L98" s="7"/>
      <c r="M98" s="7"/>
      <c r="N98" s="7"/>
      <c r="O98" s="7"/>
    </row>
    <row r="99" spans="8:15" ht="13.5">
      <c r="H99" s="12">
        <v>2040</v>
      </c>
      <c r="I99" s="7" t="s">
        <v>88</v>
      </c>
      <c r="J99" s="7" t="s">
        <v>338</v>
      </c>
      <c r="K99" s="13" t="str">
        <f t="shared" si="3"/>
        <v>204011</v>
      </c>
      <c r="L99" s="7"/>
      <c r="M99" s="7"/>
      <c r="N99" s="7"/>
      <c r="O99" s="7"/>
    </row>
    <row r="100" spans="8:15" ht="13.5">
      <c r="H100" s="12">
        <v>2040</v>
      </c>
      <c r="I100" s="7" t="s">
        <v>187</v>
      </c>
      <c r="J100" s="7" t="s">
        <v>593</v>
      </c>
      <c r="K100" s="13" t="str">
        <f t="shared" si="3"/>
        <v>204090</v>
      </c>
      <c r="L100" s="7"/>
      <c r="M100" s="7"/>
      <c r="N100" s="7"/>
      <c r="O100" s="7"/>
    </row>
    <row r="101" spans="8:15" ht="13.5">
      <c r="H101" s="12">
        <v>2050</v>
      </c>
      <c r="I101" s="7" t="s">
        <v>83</v>
      </c>
      <c r="J101" s="7" t="s">
        <v>339</v>
      </c>
      <c r="K101" s="13" t="str">
        <f t="shared" si="3"/>
        <v>205010</v>
      </c>
      <c r="L101" s="7"/>
      <c r="M101" s="7"/>
      <c r="N101" s="7"/>
      <c r="O101" s="7"/>
    </row>
    <row r="102" spans="8:15" ht="13.5">
      <c r="H102" s="12">
        <v>2050</v>
      </c>
      <c r="I102" s="7" t="s">
        <v>88</v>
      </c>
      <c r="J102" s="7" t="s">
        <v>340</v>
      </c>
      <c r="K102" s="13" t="str">
        <f t="shared" si="3"/>
        <v>205011</v>
      </c>
      <c r="L102" s="7"/>
      <c r="M102" s="7"/>
      <c r="N102" s="7"/>
      <c r="O102" s="7"/>
    </row>
    <row r="103" spans="8:15" ht="13.5">
      <c r="H103" s="12">
        <v>2050</v>
      </c>
      <c r="I103" s="7" t="s">
        <v>95</v>
      </c>
      <c r="J103" s="7" t="s">
        <v>341</v>
      </c>
      <c r="K103" s="13" t="str">
        <f t="shared" si="3"/>
        <v>205012</v>
      </c>
      <c r="L103" s="7"/>
      <c r="M103" s="7"/>
      <c r="N103" s="7"/>
      <c r="O103" s="7"/>
    </row>
    <row r="104" spans="8:15" ht="13.5">
      <c r="H104" s="12">
        <v>2050</v>
      </c>
      <c r="I104" s="7" t="s">
        <v>102</v>
      </c>
      <c r="J104" s="7" t="s">
        <v>342</v>
      </c>
      <c r="K104" s="13" t="str">
        <f t="shared" si="3"/>
        <v>205013</v>
      </c>
      <c r="L104" s="7"/>
      <c r="M104" s="7"/>
      <c r="N104" s="7"/>
      <c r="O104" s="7"/>
    </row>
    <row r="105" spans="8:15" ht="13.5">
      <c r="H105" s="12">
        <v>2050</v>
      </c>
      <c r="I105" s="7" t="s">
        <v>109</v>
      </c>
      <c r="J105" s="7" t="s">
        <v>343</v>
      </c>
      <c r="K105" s="13" t="str">
        <f t="shared" si="3"/>
        <v>205014</v>
      </c>
      <c r="L105" s="7"/>
      <c r="M105" s="7"/>
      <c r="N105" s="7"/>
      <c r="O105" s="7"/>
    </row>
    <row r="106" spans="8:15" ht="13.5">
      <c r="H106" s="12">
        <v>2050</v>
      </c>
      <c r="I106" s="7" t="s">
        <v>116</v>
      </c>
      <c r="J106" s="7" t="s">
        <v>344</v>
      </c>
      <c r="K106" s="13" t="str">
        <f t="shared" si="3"/>
        <v>205015</v>
      </c>
      <c r="L106" s="7"/>
      <c r="M106" s="7"/>
      <c r="N106" s="7"/>
      <c r="O106" s="7"/>
    </row>
    <row r="107" spans="8:15" ht="13.5">
      <c r="H107" s="12">
        <v>2050</v>
      </c>
      <c r="I107" s="7" t="s">
        <v>123</v>
      </c>
      <c r="J107" s="7" t="s">
        <v>345</v>
      </c>
      <c r="K107" s="13" t="str">
        <f t="shared" si="3"/>
        <v>205016</v>
      </c>
      <c r="L107" s="7"/>
      <c r="M107" s="7"/>
      <c r="N107" s="7"/>
      <c r="O107" s="7"/>
    </row>
    <row r="108" spans="8:15" ht="13.5">
      <c r="H108" s="12">
        <v>2050</v>
      </c>
      <c r="I108" s="7" t="s">
        <v>130</v>
      </c>
      <c r="J108" s="7" t="s">
        <v>346</v>
      </c>
      <c r="K108" s="13" t="str">
        <f t="shared" si="3"/>
        <v>205017</v>
      </c>
      <c r="L108" s="7"/>
      <c r="M108" s="7"/>
      <c r="N108" s="7"/>
      <c r="O108" s="7"/>
    </row>
    <row r="109" spans="8:15" ht="13.5">
      <c r="H109" s="12">
        <v>2050</v>
      </c>
      <c r="I109" s="7" t="s">
        <v>137</v>
      </c>
      <c r="J109" s="7" t="s">
        <v>347</v>
      </c>
      <c r="K109" s="13" t="str">
        <f t="shared" si="3"/>
        <v>205018</v>
      </c>
      <c r="L109" s="7"/>
      <c r="M109" s="7"/>
      <c r="N109" s="7"/>
      <c r="O109" s="7"/>
    </row>
    <row r="110" spans="8:15" ht="13.5">
      <c r="H110" s="12">
        <v>2050</v>
      </c>
      <c r="I110" s="7" t="s">
        <v>144</v>
      </c>
      <c r="J110" s="7" t="s">
        <v>348</v>
      </c>
      <c r="K110" s="13" t="str">
        <f t="shared" si="3"/>
        <v>205019</v>
      </c>
      <c r="L110" s="7"/>
      <c r="M110" s="7"/>
      <c r="N110" s="7"/>
      <c r="O110" s="7"/>
    </row>
    <row r="111" spans="8:15" ht="13.5">
      <c r="H111" s="12">
        <v>2050</v>
      </c>
      <c r="I111" s="7" t="s">
        <v>90</v>
      </c>
      <c r="J111" s="7" t="s">
        <v>349</v>
      </c>
      <c r="K111" s="13" t="str">
        <f t="shared" si="3"/>
        <v>205020</v>
      </c>
      <c r="L111" s="7"/>
      <c r="M111" s="7"/>
      <c r="N111" s="7"/>
      <c r="O111" s="7"/>
    </row>
    <row r="112" spans="8:15" ht="13.5">
      <c r="H112" s="12">
        <v>2050</v>
      </c>
      <c r="I112" s="7" t="s">
        <v>187</v>
      </c>
      <c r="J112" s="7" t="s">
        <v>593</v>
      </c>
      <c r="K112" s="13" t="str">
        <f t="shared" si="3"/>
        <v>205090</v>
      </c>
      <c r="L112" s="7"/>
      <c r="M112" s="7"/>
      <c r="N112" s="7"/>
      <c r="O112" s="7"/>
    </row>
    <row r="113" spans="8:15" ht="13.5">
      <c r="H113" s="12">
        <v>2090</v>
      </c>
      <c r="I113" s="7" t="s">
        <v>187</v>
      </c>
      <c r="J113" s="7" t="s">
        <v>593</v>
      </c>
      <c r="K113" s="13" t="str">
        <f t="shared" si="3"/>
        <v>209090</v>
      </c>
      <c r="L113" s="7"/>
      <c r="M113" s="7"/>
      <c r="N113" s="7"/>
      <c r="O113" s="7"/>
    </row>
    <row r="114" spans="8:15" ht="13.5">
      <c r="H114" s="12">
        <v>2510</v>
      </c>
      <c r="I114" s="7" t="s">
        <v>83</v>
      </c>
      <c r="J114" s="7" t="s">
        <v>350</v>
      </c>
      <c r="K114" s="13" t="str">
        <f t="shared" si="3"/>
        <v>251010</v>
      </c>
      <c r="L114" s="7"/>
      <c r="M114" s="7"/>
      <c r="N114" s="7"/>
      <c r="O114" s="7"/>
    </row>
    <row r="115" spans="8:15" ht="13.5">
      <c r="H115" s="12">
        <v>2510</v>
      </c>
      <c r="I115" s="7" t="s">
        <v>88</v>
      </c>
      <c r="J115" s="7" t="s">
        <v>351</v>
      </c>
      <c r="K115" s="13" t="str">
        <f t="shared" si="3"/>
        <v>251011</v>
      </c>
      <c r="L115" s="7"/>
      <c r="M115" s="7"/>
      <c r="N115" s="7"/>
      <c r="O115" s="7"/>
    </row>
    <row r="116" spans="8:15" ht="13.5">
      <c r="H116" s="12">
        <v>2510</v>
      </c>
      <c r="I116" s="7" t="s">
        <v>95</v>
      </c>
      <c r="J116" s="7" t="s">
        <v>352</v>
      </c>
      <c r="K116" s="13" t="str">
        <f t="shared" si="3"/>
        <v>251012</v>
      </c>
      <c r="L116" s="7"/>
      <c r="M116" s="7"/>
      <c r="N116" s="7"/>
      <c r="O116" s="7"/>
    </row>
    <row r="117" spans="8:15" ht="13.5">
      <c r="H117" s="12">
        <v>2510</v>
      </c>
      <c r="I117" s="7" t="s">
        <v>102</v>
      </c>
      <c r="J117" s="7" t="s">
        <v>353</v>
      </c>
      <c r="K117" s="13" t="str">
        <f t="shared" si="3"/>
        <v>251013</v>
      </c>
      <c r="L117" s="7"/>
      <c r="M117" s="7"/>
      <c r="N117" s="7"/>
      <c r="O117" s="7"/>
    </row>
    <row r="118" spans="8:15" ht="13.5">
      <c r="H118" s="12">
        <v>2510</v>
      </c>
      <c r="I118" s="7" t="s">
        <v>109</v>
      </c>
      <c r="J118" s="7" t="s">
        <v>354</v>
      </c>
      <c r="K118" s="13" t="str">
        <f t="shared" si="3"/>
        <v>251014</v>
      </c>
      <c r="L118" s="7"/>
      <c r="M118" s="7"/>
      <c r="N118" s="7"/>
      <c r="O118" s="7"/>
    </row>
    <row r="119" spans="8:15" ht="13.5">
      <c r="H119" s="12">
        <v>2510</v>
      </c>
      <c r="I119" s="7" t="s">
        <v>116</v>
      </c>
      <c r="J119" s="7" t="s">
        <v>355</v>
      </c>
      <c r="K119" s="13" t="str">
        <f t="shared" si="3"/>
        <v>251015</v>
      </c>
      <c r="L119" s="7"/>
      <c r="M119" s="7"/>
      <c r="N119" s="7"/>
      <c r="O119" s="7"/>
    </row>
    <row r="120" spans="8:15" ht="13.5">
      <c r="H120" s="12">
        <v>2510</v>
      </c>
      <c r="I120" s="7" t="s">
        <v>123</v>
      </c>
      <c r="J120" s="7" t="s">
        <v>356</v>
      </c>
      <c r="K120" s="13" t="str">
        <f t="shared" si="3"/>
        <v>251016</v>
      </c>
      <c r="L120" s="7"/>
      <c r="M120" s="7"/>
      <c r="N120" s="7"/>
      <c r="O120" s="7"/>
    </row>
    <row r="121" spans="8:15" ht="13.5">
      <c r="H121" s="12">
        <v>2510</v>
      </c>
      <c r="I121" s="7" t="s">
        <v>187</v>
      </c>
      <c r="J121" s="7" t="s">
        <v>593</v>
      </c>
      <c r="K121" s="13" t="str">
        <f t="shared" si="3"/>
        <v>251090</v>
      </c>
      <c r="L121" s="7"/>
      <c r="M121" s="7"/>
      <c r="N121" s="7"/>
      <c r="O121" s="7"/>
    </row>
    <row r="122" spans="8:15" ht="13.5">
      <c r="H122" s="12">
        <v>2520</v>
      </c>
      <c r="I122" s="7" t="s">
        <v>83</v>
      </c>
      <c r="J122" s="7" t="s">
        <v>163</v>
      </c>
      <c r="K122" s="13" t="str">
        <f t="shared" si="3"/>
        <v>252010</v>
      </c>
      <c r="L122" s="7"/>
      <c r="M122" s="7"/>
      <c r="N122" s="7"/>
      <c r="O122" s="7"/>
    </row>
    <row r="123" spans="8:15" ht="13.5">
      <c r="H123" s="12">
        <v>2520</v>
      </c>
      <c r="I123" s="7" t="s">
        <v>88</v>
      </c>
      <c r="J123" s="7" t="s">
        <v>357</v>
      </c>
      <c r="K123" s="13" t="str">
        <f t="shared" si="3"/>
        <v>252011</v>
      </c>
      <c r="L123" s="7"/>
      <c r="M123" s="7"/>
      <c r="N123" s="7"/>
      <c r="O123" s="7"/>
    </row>
    <row r="124" spans="8:15" ht="13.5">
      <c r="H124" s="12">
        <v>2520</v>
      </c>
      <c r="I124" s="7" t="s">
        <v>95</v>
      </c>
      <c r="J124" s="7" t="s">
        <v>358</v>
      </c>
      <c r="K124" s="13" t="str">
        <f t="shared" si="3"/>
        <v>252012</v>
      </c>
      <c r="L124" s="7"/>
      <c r="M124" s="7"/>
      <c r="N124" s="7"/>
      <c r="O124" s="7"/>
    </row>
    <row r="125" spans="8:15" ht="13.5">
      <c r="H125" s="12">
        <v>2520</v>
      </c>
      <c r="I125" s="7" t="s">
        <v>187</v>
      </c>
      <c r="J125" s="7" t="s">
        <v>593</v>
      </c>
      <c r="K125" s="13" t="str">
        <f t="shared" si="3"/>
        <v>252090</v>
      </c>
      <c r="L125" s="7"/>
      <c r="M125" s="7"/>
      <c r="N125" s="7"/>
      <c r="O125" s="7"/>
    </row>
    <row r="126" spans="8:15" ht="13.5">
      <c r="H126" s="12">
        <v>2530</v>
      </c>
      <c r="I126" s="7" t="s">
        <v>83</v>
      </c>
      <c r="J126" s="7" t="s">
        <v>359</v>
      </c>
      <c r="K126" s="13" t="str">
        <f t="shared" si="3"/>
        <v>253010</v>
      </c>
      <c r="L126" s="7"/>
      <c r="M126" s="7"/>
      <c r="N126" s="7"/>
      <c r="O126" s="7"/>
    </row>
    <row r="127" spans="8:15" ht="13.5">
      <c r="H127" s="12">
        <v>2530</v>
      </c>
      <c r="I127" s="7" t="s">
        <v>360</v>
      </c>
      <c r="J127" s="7" t="s">
        <v>593</v>
      </c>
      <c r="K127" s="13" t="str">
        <f t="shared" si="3"/>
        <v>253090</v>
      </c>
      <c r="L127" s="7"/>
      <c r="M127" s="7"/>
      <c r="N127" s="7"/>
      <c r="O127" s="7"/>
    </row>
    <row r="128" spans="8:15" ht="13.5">
      <c r="H128" s="12">
        <v>3010</v>
      </c>
      <c r="I128" s="7" t="s">
        <v>83</v>
      </c>
      <c r="J128" s="7" t="s">
        <v>361</v>
      </c>
      <c r="K128" s="13" t="str">
        <f t="shared" si="3"/>
        <v>301010</v>
      </c>
      <c r="L128" s="7"/>
      <c r="M128" s="7"/>
      <c r="N128" s="7"/>
      <c r="O128" s="7"/>
    </row>
    <row r="129" spans="8:15" ht="13.5">
      <c r="H129" s="12">
        <v>3010</v>
      </c>
      <c r="I129" s="7" t="s">
        <v>88</v>
      </c>
      <c r="J129" s="7" t="s">
        <v>362</v>
      </c>
      <c r="K129" s="13" t="str">
        <f t="shared" si="3"/>
        <v>301011</v>
      </c>
      <c r="L129" s="7"/>
      <c r="M129" s="7"/>
      <c r="N129" s="7"/>
      <c r="O129" s="7"/>
    </row>
    <row r="130" spans="8:15" ht="13.5">
      <c r="H130" s="12">
        <v>3010</v>
      </c>
      <c r="I130" s="7" t="s">
        <v>95</v>
      </c>
      <c r="J130" s="7" t="s">
        <v>363</v>
      </c>
      <c r="K130" s="13" t="str">
        <f t="shared" si="3"/>
        <v>301012</v>
      </c>
      <c r="L130" s="7"/>
      <c r="M130" s="7"/>
      <c r="N130" s="7"/>
      <c r="O130" s="7"/>
    </row>
    <row r="131" spans="8:15" ht="13.5">
      <c r="H131" s="12">
        <v>3010</v>
      </c>
      <c r="I131" s="7" t="s">
        <v>102</v>
      </c>
      <c r="J131" s="7" t="s">
        <v>364</v>
      </c>
      <c r="K131" s="13" t="str">
        <f t="shared" si="3"/>
        <v>301013</v>
      </c>
      <c r="L131" s="7"/>
      <c r="M131" s="7"/>
      <c r="N131" s="7"/>
      <c r="O131" s="7"/>
    </row>
    <row r="132" spans="8:15" ht="13.5">
      <c r="H132" s="12">
        <v>3010</v>
      </c>
      <c r="I132" s="7" t="s">
        <v>109</v>
      </c>
      <c r="J132" s="7" t="s">
        <v>365</v>
      </c>
      <c r="K132" s="13" t="str">
        <f aca="true" t="shared" si="4" ref="K132:K195">H132&amp;I132</f>
        <v>301014</v>
      </c>
      <c r="L132" s="7"/>
      <c r="M132" s="7"/>
      <c r="N132" s="7"/>
      <c r="O132" s="7"/>
    </row>
    <row r="133" spans="8:15" ht="13.5">
      <c r="H133" s="12">
        <v>3010</v>
      </c>
      <c r="I133" s="7" t="s">
        <v>116</v>
      </c>
      <c r="J133" s="7" t="s">
        <v>366</v>
      </c>
      <c r="K133" s="13" t="str">
        <f t="shared" si="4"/>
        <v>301015</v>
      </c>
      <c r="L133" s="7"/>
      <c r="M133" s="7"/>
      <c r="N133" s="7"/>
      <c r="O133" s="7"/>
    </row>
    <row r="134" spans="8:15" ht="13.5">
      <c r="H134" s="12">
        <v>3010</v>
      </c>
      <c r="I134" s="7" t="s">
        <v>123</v>
      </c>
      <c r="J134" s="7" t="s">
        <v>367</v>
      </c>
      <c r="K134" s="13" t="str">
        <f t="shared" si="4"/>
        <v>301016</v>
      </c>
      <c r="L134" s="7"/>
      <c r="M134" s="7"/>
      <c r="N134" s="7"/>
      <c r="O134" s="7"/>
    </row>
    <row r="135" spans="8:15" ht="13.5">
      <c r="H135" s="12">
        <v>3010</v>
      </c>
      <c r="I135" s="7" t="s">
        <v>130</v>
      </c>
      <c r="J135" s="7" t="s">
        <v>368</v>
      </c>
      <c r="K135" s="13" t="str">
        <f t="shared" si="4"/>
        <v>301017</v>
      </c>
      <c r="L135" s="7"/>
      <c r="M135" s="7"/>
      <c r="N135" s="7"/>
      <c r="O135" s="7"/>
    </row>
    <row r="136" spans="8:15" ht="13.5">
      <c r="H136" s="12">
        <v>3010</v>
      </c>
      <c r="I136" s="7" t="s">
        <v>137</v>
      </c>
      <c r="J136" s="7" t="s">
        <v>369</v>
      </c>
      <c r="K136" s="13" t="str">
        <f t="shared" si="4"/>
        <v>301018</v>
      </c>
      <c r="L136" s="7"/>
      <c r="M136" s="7"/>
      <c r="N136" s="7"/>
      <c r="O136" s="7"/>
    </row>
    <row r="137" spans="8:15" ht="13.5">
      <c r="H137" s="12">
        <v>3010</v>
      </c>
      <c r="I137" s="7" t="s">
        <v>144</v>
      </c>
      <c r="J137" s="7" t="s">
        <v>370</v>
      </c>
      <c r="K137" s="13" t="str">
        <f t="shared" si="4"/>
        <v>301019</v>
      </c>
      <c r="L137" s="7"/>
      <c r="M137" s="7"/>
      <c r="N137" s="7"/>
      <c r="O137" s="7"/>
    </row>
    <row r="138" spans="8:15" ht="13.5">
      <c r="H138" s="12">
        <v>3010</v>
      </c>
      <c r="I138" s="7" t="s">
        <v>90</v>
      </c>
      <c r="J138" s="7" t="s">
        <v>371</v>
      </c>
      <c r="K138" s="13" t="str">
        <f t="shared" si="4"/>
        <v>301020</v>
      </c>
      <c r="L138" s="7"/>
      <c r="M138" s="7"/>
      <c r="N138" s="7"/>
      <c r="O138" s="7"/>
    </row>
    <row r="139" spans="8:15" ht="13.5">
      <c r="H139" s="12">
        <v>3010</v>
      </c>
      <c r="I139" s="7" t="s">
        <v>187</v>
      </c>
      <c r="J139" s="7" t="s">
        <v>593</v>
      </c>
      <c r="K139" s="13" t="str">
        <f t="shared" si="4"/>
        <v>301090</v>
      </c>
      <c r="L139" s="7"/>
      <c r="M139" s="7"/>
      <c r="N139" s="7"/>
      <c r="O139" s="7"/>
    </row>
    <row r="140" spans="8:15" ht="13.5">
      <c r="H140" s="12">
        <v>3020</v>
      </c>
      <c r="I140" s="7" t="s">
        <v>83</v>
      </c>
      <c r="J140" s="7" t="s">
        <v>372</v>
      </c>
      <c r="K140" s="13" t="str">
        <f t="shared" si="4"/>
        <v>302010</v>
      </c>
      <c r="L140" s="7"/>
      <c r="M140" s="7"/>
      <c r="N140" s="7"/>
      <c r="O140" s="7"/>
    </row>
    <row r="141" spans="8:15" ht="13.5">
      <c r="H141" s="12">
        <v>3020</v>
      </c>
      <c r="I141" s="7" t="s">
        <v>88</v>
      </c>
      <c r="J141" s="7" t="s">
        <v>373</v>
      </c>
      <c r="K141" s="13" t="str">
        <f t="shared" si="4"/>
        <v>302011</v>
      </c>
      <c r="L141" s="7"/>
      <c r="M141" s="7"/>
      <c r="N141" s="7"/>
      <c r="O141" s="7"/>
    </row>
    <row r="142" spans="8:15" ht="13.5">
      <c r="H142" s="12">
        <v>3020</v>
      </c>
      <c r="I142" s="7" t="s">
        <v>95</v>
      </c>
      <c r="J142" s="7" t="s">
        <v>374</v>
      </c>
      <c r="K142" s="13" t="str">
        <f t="shared" si="4"/>
        <v>302012</v>
      </c>
      <c r="L142" s="7"/>
      <c r="M142" s="7"/>
      <c r="N142" s="7"/>
      <c r="O142" s="7"/>
    </row>
    <row r="143" spans="8:15" ht="13.5">
      <c r="H143" s="12">
        <v>3020</v>
      </c>
      <c r="I143" s="7" t="s">
        <v>102</v>
      </c>
      <c r="J143" s="7" t="s">
        <v>375</v>
      </c>
      <c r="K143" s="13" t="str">
        <f t="shared" si="4"/>
        <v>302013</v>
      </c>
      <c r="L143" s="7"/>
      <c r="M143" s="7"/>
      <c r="N143" s="7"/>
      <c r="O143" s="7"/>
    </row>
    <row r="144" spans="8:15" ht="13.5">
      <c r="H144" s="12">
        <v>3020</v>
      </c>
      <c r="I144" s="7" t="s">
        <v>109</v>
      </c>
      <c r="J144" s="7" t="s">
        <v>376</v>
      </c>
      <c r="K144" s="13" t="str">
        <f t="shared" si="4"/>
        <v>302014</v>
      </c>
      <c r="L144" s="7"/>
      <c r="M144" s="7"/>
      <c r="N144" s="7"/>
      <c r="O144" s="7"/>
    </row>
    <row r="145" spans="8:15" ht="13.5">
      <c r="H145" s="12">
        <v>3020</v>
      </c>
      <c r="I145" s="7" t="s">
        <v>116</v>
      </c>
      <c r="J145" s="7" t="s">
        <v>377</v>
      </c>
      <c r="K145" s="13" t="str">
        <f t="shared" si="4"/>
        <v>302015</v>
      </c>
      <c r="L145" s="7"/>
      <c r="M145" s="7"/>
      <c r="N145" s="7"/>
      <c r="O145" s="7"/>
    </row>
    <row r="146" spans="8:15" ht="13.5">
      <c r="H146" s="12">
        <v>3020</v>
      </c>
      <c r="I146" s="7" t="s">
        <v>123</v>
      </c>
      <c r="J146" s="7" t="s">
        <v>378</v>
      </c>
      <c r="K146" s="13" t="str">
        <f t="shared" si="4"/>
        <v>302016</v>
      </c>
      <c r="L146" s="7"/>
      <c r="M146" s="7"/>
      <c r="N146" s="7"/>
      <c r="O146" s="7"/>
    </row>
    <row r="147" spans="8:15" ht="13.5">
      <c r="H147" s="12">
        <v>3020</v>
      </c>
      <c r="I147" s="7" t="s">
        <v>130</v>
      </c>
      <c r="J147" s="7" t="s">
        <v>379</v>
      </c>
      <c r="K147" s="13" t="str">
        <f t="shared" si="4"/>
        <v>302017</v>
      </c>
      <c r="L147" s="7"/>
      <c r="M147" s="7"/>
      <c r="N147" s="7"/>
      <c r="O147" s="7"/>
    </row>
    <row r="148" spans="8:15" ht="13.5">
      <c r="H148" s="12">
        <v>3020</v>
      </c>
      <c r="I148" s="7" t="s">
        <v>187</v>
      </c>
      <c r="J148" s="7" t="s">
        <v>593</v>
      </c>
      <c r="K148" s="13" t="str">
        <f t="shared" si="4"/>
        <v>302090</v>
      </c>
      <c r="L148" s="7"/>
      <c r="M148" s="7"/>
      <c r="N148" s="7"/>
      <c r="O148" s="7"/>
    </row>
    <row r="149" spans="8:15" ht="13.5">
      <c r="H149" s="12">
        <v>3030</v>
      </c>
      <c r="I149" s="7" t="s">
        <v>83</v>
      </c>
      <c r="J149" s="7" t="s">
        <v>380</v>
      </c>
      <c r="K149" s="13" t="str">
        <f t="shared" si="4"/>
        <v>303010</v>
      </c>
      <c r="L149" s="7"/>
      <c r="M149" s="7"/>
      <c r="N149" s="7"/>
      <c r="O149" s="7"/>
    </row>
    <row r="150" spans="8:15" ht="13.5">
      <c r="H150" s="12">
        <v>3030</v>
      </c>
      <c r="I150" s="7" t="s">
        <v>88</v>
      </c>
      <c r="J150" s="7" t="s">
        <v>381</v>
      </c>
      <c r="K150" s="13" t="str">
        <f t="shared" si="4"/>
        <v>303011</v>
      </c>
      <c r="L150" s="7"/>
      <c r="M150" s="7"/>
      <c r="N150" s="7"/>
      <c r="O150" s="7"/>
    </row>
    <row r="151" spans="8:15" ht="13.5">
      <c r="H151" s="12">
        <v>3030</v>
      </c>
      <c r="I151" s="7" t="s">
        <v>95</v>
      </c>
      <c r="J151" s="7" t="s">
        <v>382</v>
      </c>
      <c r="K151" s="13" t="str">
        <f t="shared" si="4"/>
        <v>303012</v>
      </c>
      <c r="L151" s="7"/>
      <c r="M151" s="7"/>
      <c r="N151" s="7"/>
      <c r="O151" s="7"/>
    </row>
    <row r="152" spans="8:15" ht="13.5">
      <c r="H152" s="12">
        <v>3510</v>
      </c>
      <c r="I152" s="7" t="s">
        <v>83</v>
      </c>
      <c r="J152" s="7" t="s">
        <v>383</v>
      </c>
      <c r="K152" s="13" t="str">
        <f t="shared" si="4"/>
        <v>351010</v>
      </c>
      <c r="L152" s="7"/>
      <c r="M152" s="7"/>
      <c r="N152" s="7"/>
      <c r="O152" s="7"/>
    </row>
    <row r="153" spans="8:15" ht="13.5">
      <c r="H153" s="12">
        <v>3510</v>
      </c>
      <c r="I153" s="7" t="s">
        <v>88</v>
      </c>
      <c r="J153" s="7" t="s">
        <v>384</v>
      </c>
      <c r="K153" s="13" t="str">
        <f t="shared" si="4"/>
        <v>351011</v>
      </c>
      <c r="L153" s="7"/>
      <c r="M153" s="7"/>
      <c r="N153" s="7"/>
      <c r="O153" s="7"/>
    </row>
    <row r="154" spans="8:15" ht="13.5">
      <c r="H154" s="12">
        <v>3510</v>
      </c>
      <c r="I154" s="7" t="s">
        <v>95</v>
      </c>
      <c r="J154" s="7" t="s">
        <v>385</v>
      </c>
      <c r="K154" s="13" t="str">
        <f t="shared" si="4"/>
        <v>351012</v>
      </c>
      <c r="L154" s="7"/>
      <c r="M154" s="7"/>
      <c r="N154" s="7"/>
      <c r="O154" s="7"/>
    </row>
    <row r="155" spans="8:15" ht="13.5">
      <c r="H155" s="12">
        <v>3510</v>
      </c>
      <c r="I155" s="7" t="s">
        <v>102</v>
      </c>
      <c r="J155" s="7" t="s">
        <v>386</v>
      </c>
      <c r="K155" s="13" t="str">
        <f t="shared" si="4"/>
        <v>351013</v>
      </c>
      <c r="L155" s="7"/>
      <c r="M155" s="7"/>
      <c r="N155" s="7"/>
      <c r="O155" s="7"/>
    </row>
    <row r="156" spans="8:15" ht="13.5">
      <c r="H156" s="12">
        <v>3510</v>
      </c>
      <c r="I156" s="7" t="s">
        <v>109</v>
      </c>
      <c r="J156" s="7" t="s">
        <v>387</v>
      </c>
      <c r="K156" s="13" t="str">
        <f t="shared" si="4"/>
        <v>351014</v>
      </c>
      <c r="L156" s="7"/>
      <c r="M156" s="7"/>
      <c r="N156" s="7"/>
      <c r="O156" s="7"/>
    </row>
    <row r="157" spans="8:15" ht="13.5">
      <c r="H157" s="12">
        <v>3510</v>
      </c>
      <c r="I157" s="7" t="s">
        <v>116</v>
      </c>
      <c r="J157" s="7" t="s">
        <v>388</v>
      </c>
      <c r="K157" s="13" t="str">
        <f t="shared" si="4"/>
        <v>351015</v>
      </c>
      <c r="L157" s="7"/>
      <c r="M157" s="7"/>
      <c r="N157" s="7"/>
      <c r="O157" s="7"/>
    </row>
    <row r="158" spans="8:15" ht="13.5">
      <c r="H158" s="12">
        <v>3510</v>
      </c>
      <c r="I158" s="7" t="s">
        <v>123</v>
      </c>
      <c r="J158" s="7" t="s">
        <v>389</v>
      </c>
      <c r="K158" s="13" t="str">
        <f t="shared" si="4"/>
        <v>351016</v>
      </c>
      <c r="L158" s="7"/>
      <c r="M158" s="7"/>
      <c r="N158" s="7"/>
      <c r="O158" s="7"/>
    </row>
    <row r="159" spans="8:15" ht="13.5">
      <c r="H159" s="12">
        <v>3510</v>
      </c>
      <c r="I159" s="7" t="s">
        <v>130</v>
      </c>
      <c r="J159" s="7" t="s">
        <v>390</v>
      </c>
      <c r="K159" s="13" t="str">
        <f t="shared" si="4"/>
        <v>351017</v>
      </c>
      <c r="L159" s="7"/>
      <c r="M159" s="7"/>
      <c r="N159" s="7"/>
      <c r="O159" s="7"/>
    </row>
    <row r="160" spans="8:15" ht="13.5">
      <c r="H160" s="12">
        <v>3510</v>
      </c>
      <c r="I160" s="7" t="s">
        <v>187</v>
      </c>
      <c r="J160" s="7" t="s">
        <v>593</v>
      </c>
      <c r="K160" s="13" t="str">
        <f t="shared" si="4"/>
        <v>351090</v>
      </c>
      <c r="L160" s="7"/>
      <c r="M160" s="7"/>
      <c r="N160" s="7"/>
      <c r="O160" s="7"/>
    </row>
    <row r="161" spans="8:15" ht="13.5">
      <c r="H161" s="12">
        <v>3520</v>
      </c>
      <c r="I161" s="7" t="s">
        <v>83</v>
      </c>
      <c r="J161" s="7" t="s">
        <v>391</v>
      </c>
      <c r="K161" s="13" t="str">
        <f t="shared" si="4"/>
        <v>352010</v>
      </c>
      <c r="L161" s="7"/>
      <c r="M161" s="7"/>
      <c r="N161" s="7"/>
      <c r="O161" s="7"/>
    </row>
    <row r="162" spans="8:15" ht="13.5">
      <c r="H162" s="12">
        <v>3520</v>
      </c>
      <c r="I162" s="7" t="s">
        <v>88</v>
      </c>
      <c r="J162" s="7" t="s">
        <v>392</v>
      </c>
      <c r="K162" s="13" t="str">
        <f t="shared" si="4"/>
        <v>352011</v>
      </c>
      <c r="L162" s="7"/>
      <c r="M162" s="7"/>
      <c r="N162" s="7"/>
      <c r="O162" s="7"/>
    </row>
    <row r="163" spans="8:15" ht="13.5">
      <c r="H163" s="12">
        <v>3520</v>
      </c>
      <c r="I163" s="7" t="s">
        <v>95</v>
      </c>
      <c r="J163" s="7" t="s">
        <v>393</v>
      </c>
      <c r="K163" s="13" t="str">
        <f t="shared" si="4"/>
        <v>352012</v>
      </c>
      <c r="L163" s="7"/>
      <c r="M163" s="7"/>
      <c r="N163" s="7"/>
      <c r="O163" s="7"/>
    </row>
    <row r="164" spans="8:15" ht="13.5">
      <c r="H164" s="12">
        <v>3520</v>
      </c>
      <c r="I164" s="7" t="s">
        <v>102</v>
      </c>
      <c r="J164" s="7" t="s">
        <v>394</v>
      </c>
      <c r="K164" s="13" t="str">
        <f t="shared" si="4"/>
        <v>352013</v>
      </c>
      <c r="L164" s="7"/>
      <c r="M164" s="7"/>
      <c r="N164" s="7"/>
      <c r="O164" s="7"/>
    </row>
    <row r="165" spans="8:15" ht="13.5">
      <c r="H165" s="12">
        <v>3520</v>
      </c>
      <c r="I165" s="7" t="s">
        <v>109</v>
      </c>
      <c r="J165" s="7" t="s">
        <v>395</v>
      </c>
      <c r="K165" s="13" t="str">
        <f t="shared" si="4"/>
        <v>352014</v>
      </c>
      <c r="L165" s="7"/>
      <c r="M165" s="7"/>
      <c r="N165" s="7"/>
      <c r="O165" s="7"/>
    </row>
    <row r="166" spans="8:15" ht="13.5">
      <c r="H166" s="12">
        <v>3520</v>
      </c>
      <c r="I166" s="7" t="s">
        <v>116</v>
      </c>
      <c r="J166" s="7" t="s">
        <v>396</v>
      </c>
      <c r="K166" s="13" t="str">
        <f t="shared" si="4"/>
        <v>352015</v>
      </c>
      <c r="L166" s="7"/>
      <c r="M166" s="7"/>
      <c r="N166" s="7"/>
      <c r="O166" s="7"/>
    </row>
    <row r="167" spans="8:15" ht="13.5">
      <c r="H167" s="12">
        <v>3520</v>
      </c>
      <c r="I167" s="7" t="s">
        <v>123</v>
      </c>
      <c r="J167" s="7" t="s">
        <v>397</v>
      </c>
      <c r="K167" s="13" t="str">
        <f t="shared" si="4"/>
        <v>352016</v>
      </c>
      <c r="L167" s="7"/>
      <c r="M167" s="7"/>
      <c r="N167" s="7"/>
      <c r="O167" s="7"/>
    </row>
    <row r="168" spans="8:15" ht="13.5">
      <c r="H168" s="12">
        <v>3520</v>
      </c>
      <c r="I168" s="7" t="s">
        <v>130</v>
      </c>
      <c r="J168" s="7" t="s">
        <v>398</v>
      </c>
      <c r="K168" s="13" t="str">
        <f t="shared" si="4"/>
        <v>352017</v>
      </c>
      <c r="L168" s="7"/>
      <c r="M168" s="7"/>
      <c r="N168" s="7"/>
      <c r="O168" s="7"/>
    </row>
    <row r="169" spans="8:15" ht="13.5">
      <c r="H169" s="12">
        <v>3520</v>
      </c>
      <c r="I169" s="7" t="s">
        <v>187</v>
      </c>
      <c r="J169" s="7" t="s">
        <v>593</v>
      </c>
      <c r="K169" s="13" t="str">
        <f t="shared" si="4"/>
        <v>352090</v>
      </c>
      <c r="L169" s="7"/>
      <c r="M169" s="7"/>
      <c r="N169" s="7"/>
      <c r="O169" s="7"/>
    </row>
    <row r="170" spans="8:15" ht="13.5">
      <c r="H170" s="12">
        <v>3530</v>
      </c>
      <c r="I170" s="7" t="s">
        <v>83</v>
      </c>
      <c r="J170" s="7" t="s">
        <v>399</v>
      </c>
      <c r="K170" s="13" t="str">
        <f t="shared" si="4"/>
        <v>353010</v>
      </c>
      <c r="L170" s="7"/>
      <c r="M170" s="7"/>
      <c r="N170" s="7"/>
      <c r="O170" s="7"/>
    </row>
    <row r="171" spans="8:15" ht="13.5">
      <c r="H171" s="12">
        <v>3530</v>
      </c>
      <c r="I171" s="7" t="s">
        <v>88</v>
      </c>
      <c r="J171" s="7" t="s">
        <v>400</v>
      </c>
      <c r="K171" s="13" t="str">
        <f t="shared" si="4"/>
        <v>353011</v>
      </c>
      <c r="L171" s="7"/>
      <c r="M171" s="7"/>
      <c r="N171" s="7"/>
      <c r="O171" s="7"/>
    </row>
    <row r="172" spans="8:15" ht="13.5">
      <c r="H172" s="12">
        <v>3530</v>
      </c>
      <c r="I172" s="7" t="s">
        <v>95</v>
      </c>
      <c r="J172" s="7" t="s">
        <v>401</v>
      </c>
      <c r="K172" s="13" t="str">
        <f t="shared" si="4"/>
        <v>353012</v>
      </c>
      <c r="L172" s="7"/>
      <c r="M172" s="7"/>
      <c r="N172" s="7"/>
      <c r="O172" s="7"/>
    </row>
    <row r="173" spans="8:15" ht="13.5">
      <c r="H173" s="12">
        <v>3530</v>
      </c>
      <c r="I173" s="7" t="s">
        <v>102</v>
      </c>
      <c r="J173" s="7" t="s">
        <v>402</v>
      </c>
      <c r="K173" s="13" t="str">
        <f t="shared" si="4"/>
        <v>353013</v>
      </c>
      <c r="L173" s="7"/>
      <c r="M173" s="7"/>
      <c r="N173" s="7"/>
      <c r="O173" s="7"/>
    </row>
    <row r="174" spans="8:15" ht="13.5">
      <c r="H174" s="12">
        <v>3530</v>
      </c>
      <c r="I174" s="7" t="s">
        <v>187</v>
      </c>
      <c r="J174" s="7" t="s">
        <v>593</v>
      </c>
      <c r="K174" s="13" t="str">
        <f t="shared" si="4"/>
        <v>353090</v>
      </c>
      <c r="L174" s="7"/>
      <c r="M174" s="7"/>
      <c r="N174" s="7"/>
      <c r="O174" s="7"/>
    </row>
    <row r="175" spans="8:15" ht="13.5">
      <c r="H175" s="12">
        <v>3590</v>
      </c>
      <c r="I175" s="7" t="s">
        <v>187</v>
      </c>
      <c r="J175" s="7" t="s">
        <v>593</v>
      </c>
      <c r="K175" s="13" t="str">
        <f t="shared" si="4"/>
        <v>359090</v>
      </c>
      <c r="L175" s="7"/>
      <c r="M175" s="7"/>
      <c r="N175" s="7"/>
      <c r="O175" s="7"/>
    </row>
    <row r="176" spans="8:15" ht="13.5">
      <c r="H176" s="12">
        <v>4010</v>
      </c>
      <c r="I176" s="7" t="s">
        <v>83</v>
      </c>
      <c r="J176" s="7" t="s">
        <v>403</v>
      </c>
      <c r="K176" s="13" t="str">
        <f t="shared" si="4"/>
        <v>401010</v>
      </c>
      <c r="L176" s="7"/>
      <c r="M176" s="7"/>
      <c r="N176" s="7"/>
      <c r="O176" s="7"/>
    </row>
    <row r="177" spans="8:15" ht="13.5">
      <c r="H177" s="12">
        <v>4010</v>
      </c>
      <c r="I177" s="7" t="s">
        <v>88</v>
      </c>
      <c r="J177" s="7" t="s">
        <v>404</v>
      </c>
      <c r="K177" s="13" t="str">
        <f t="shared" si="4"/>
        <v>401011</v>
      </c>
      <c r="L177" s="7"/>
      <c r="M177" s="7"/>
      <c r="N177" s="7"/>
      <c r="O177" s="7"/>
    </row>
    <row r="178" spans="8:15" ht="13.5">
      <c r="H178" s="12">
        <v>4010</v>
      </c>
      <c r="I178" s="7" t="s">
        <v>95</v>
      </c>
      <c r="J178" s="7" t="s">
        <v>405</v>
      </c>
      <c r="K178" s="13" t="str">
        <f t="shared" si="4"/>
        <v>401012</v>
      </c>
      <c r="L178" s="7"/>
      <c r="M178" s="7"/>
      <c r="N178" s="7"/>
      <c r="O178" s="7"/>
    </row>
    <row r="179" spans="8:15" ht="13.5">
      <c r="H179" s="12">
        <v>4010</v>
      </c>
      <c r="I179" s="7" t="s">
        <v>102</v>
      </c>
      <c r="J179" s="7" t="s">
        <v>761</v>
      </c>
      <c r="K179" s="13" t="str">
        <f t="shared" si="4"/>
        <v>401013</v>
      </c>
      <c r="L179" s="7"/>
      <c r="M179" s="7"/>
      <c r="N179" s="7"/>
      <c r="O179" s="7"/>
    </row>
    <row r="180" spans="8:15" ht="13.5">
      <c r="H180" s="12">
        <v>4010</v>
      </c>
      <c r="I180" s="7" t="s">
        <v>109</v>
      </c>
      <c r="J180" s="7" t="s">
        <v>406</v>
      </c>
      <c r="K180" s="13" t="str">
        <f t="shared" si="4"/>
        <v>401014</v>
      </c>
      <c r="L180" s="7"/>
      <c r="M180" s="7"/>
      <c r="N180" s="7"/>
      <c r="O180" s="7"/>
    </row>
    <row r="181" spans="8:15" ht="13.5">
      <c r="H181" s="12">
        <v>4010</v>
      </c>
      <c r="I181" s="7" t="s">
        <v>116</v>
      </c>
      <c r="J181" s="7" t="s">
        <v>407</v>
      </c>
      <c r="K181" s="13" t="str">
        <f t="shared" si="4"/>
        <v>401015</v>
      </c>
      <c r="L181" s="7"/>
      <c r="M181" s="7"/>
      <c r="N181" s="7"/>
      <c r="O181" s="7"/>
    </row>
    <row r="182" spans="8:15" ht="13.5">
      <c r="H182" s="12">
        <v>4010</v>
      </c>
      <c r="I182" s="7" t="s">
        <v>187</v>
      </c>
      <c r="J182" s="7" t="s">
        <v>593</v>
      </c>
      <c r="K182" s="13" t="str">
        <f t="shared" si="4"/>
        <v>401090</v>
      </c>
      <c r="L182" s="7"/>
      <c r="M182" s="7"/>
      <c r="N182" s="7"/>
      <c r="O182" s="7"/>
    </row>
    <row r="183" spans="8:15" ht="13.5">
      <c r="H183" s="12">
        <v>4020</v>
      </c>
      <c r="I183" s="7" t="s">
        <v>83</v>
      </c>
      <c r="J183" s="7" t="s">
        <v>408</v>
      </c>
      <c r="K183" s="13" t="str">
        <f t="shared" si="4"/>
        <v>402010</v>
      </c>
      <c r="L183" s="7"/>
      <c r="M183" s="7"/>
      <c r="N183" s="7"/>
      <c r="O183" s="7"/>
    </row>
    <row r="184" spans="8:15" ht="13.5">
      <c r="H184" s="12">
        <v>4020</v>
      </c>
      <c r="I184" s="7" t="s">
        <v>88</v>
      </c>
      <c r="J184" s="7" t="s">
        <v>409</v>
      </c>
      <c r="K184" s="13" t="str">
        <f t="shared" si="4"/>
        <v>402011</v>
      </c>
      <c r="L184" s="7"/>
      <c r="M184" s="7"/>
      <c r="N184" s="7"/>
      <c r="O184" s="7"/>
    </row>
    <row r="185" spans="8:15" ht="13.5">
      <c r="H185" s="12">
        <v>4020</v>
      </c>
      <c r="I185" s="7" t="s">
        <v>95</v>
      </c>
      <c r="J185" s="7" t="s">
        <v>410</v>
      </c>
      <c r="K185" s="13" t="str">
        <f t="shared" si="4"/>
        <v>402012</v>
      </c>
      <c r="L185" s="7"/>
      <c r="M185" s="7"/>
      <c r="N185" s="7"/>
      <c r="O185" s="7"/>
    </row>
    <row r="186" spans="8:15" ht="13.5">
      <c r="H186" s="12">
        <v>4020</v>
      </c>
      <c r="I186" s="7" t="s">
        <v>102</v>
      </c>
      <c r="J186" s="7" t="s">
        <v>411</v>
      </c>
      <c r="K186" s="13" t="str">
        <f t="shared" si="4"/>
        <v>402013</v>
      </c>
      <c r="L186" s="7"/>
      <c r="M186" s="7"/>
      <c r="N186" s="7"/>
      <c r="O186" s="7"/>
    </row>
    <row r="187" spans="8:15" ht="13.5">
      <c r="H187" s="12">
        <v>4020</v>
      </c>
      <c r="I187" s="7" t="s">
        <v>187</v>
      </c>
      <c r="J187" s="7" t="s">
        <v>593</v>
      </c>
      <c r="K187" s="13" t="str">
        <f t="shared" si="4"/>
        <v>402090</v>
      </c>
      <c r="L187" s="7"/>
      <c r="M187" s="7"/>
      <c r="N187" s="7"/>
      <c r="O187" s="7"/>
    </row>
    <row r="188" spans="8:15" ht="13.5">
      <c r="H188" s="12">
        <v>4090</v>
      </c>
      <c r="I188" s="7" t="s">
        <v>187</v>
      </c>
      <c r="J188" s="7" t="s">
        <v>593</v>
      </c>
      <c r="K188" s="13" t="str">
        <f t="shared" si="4"/>
        <v>409090</v>
      </c>
      <c r="L188" s="7"/>
      <c r="M188" s="7"/>
      <c r="N188" s="7"/>
      <c r="O188" s="7"/>
    </row>
    <row r="189" spans="8:15" ht="13.5">
      <c r="H189" s="12">
        <v>4510</v>
      </c>
      <c r="I189" s="7" t="s">
        <v>83</v>
      </c>
      <c r="J189" s="7" t="s">
        <v>412</v>
      </c>
      <c r="K189" s="13" t="str">
        <f t="shared" si="4"/>
        <v>451010</v>
      </c>
      <c r="L189" s="7"/>
      <c r="M189" s="7"/>
      <c r="N189" s="7"/>
      <c r="O189" s="7"/>
    </row>
    <row r="190" spans="8:15" ht="13.5">
      <c r="H190" s="12">
        <v>4510</v>
      </c>
      <c r="I190" s="7" t="s">
        <v>88</v>
      </c>
      <c r="J190" s="7" t="s">
        <v>413</v>
      </c>
      <c r="K190" s="13" t="str">
        <f t="shared" si="4"/>
        <v>451011</v>
      </c>
      <c r="L190" s="7"/>
      <c r="M190" s="7"/>
      <c r="N190" s="7"/>
      <c r="O190" s="7"/>
    </row>
    <row r="191" spans="8:15" ht="13.5">
      <c r="H191" s="12">
        <v>4510</v>
      </c>
      <c r="I191" s="7" t="s">
        <v>95</v>
      </c>
      <c r="J191" s="7" t="s">
        <v>414</v>
      </c>
      <c r="K191" s="13" t="str">
        <f t="shared" si="4"/>
        <v>451012</v>
      </c>
      <c r="L191" s="7"/>
      <c r="M191" s="7"/>
      <c r="N191" s="7"/>
      <c r="O191" s="7"/>
    </row>
    <row r="192" spans="8:15" ht="13.5">
      <c r="H192" s="12">
        <v>4510</v>
      </c>
      <c r="I192" s="7" t="s">
        <v>102</v>
      </c>
      <c r="J192" s="7" t="s">
        <v>415</v>
      </c>
      <c r="K192" s="13" t="str">
        <f t="shared" si="4"/>
        <v>451013</v>
      </c>
      <c r="L192" s="7"/>
      <c r="M192" s="7"/>
      <c r="N192" s="7"/>
      <c r="O192" s="7"/>
    </row>
    <row r="193" spans="8:15" ht="13.5">
      <c r="H193" s="12">
        <v>4510</v>
      </c>
      <c r="I193" s="7" t="s">
        <v>109</v>
      </c>
      <c r="J193" s="7" t="s">
        <v>416</v>
      </c>
      <c r="K193" s="13" t="str">
        <f t="shared" si="4"/>
        <v>451014</v>
      </c>
      <c r="L193" s="7"/>
      <c r="M193" s="7"/>
      <c r="N193" s="7"/>
      <c r="O193" s="7"/>
    </row>
    <row r="194" spans="8:15" ht="13.5">
      <c r="H194" s="12">
        <v>4510</v>
      </c>
      <c r="I194" s="7" t="s">
        <v>116</v>
      </c>
      <c r="J194" s="7" t="s">
        <v>417</v>
      </c>
      <c r="K194" s="13" t="str">
        <f t="shared" si="4"/>
        <v>451015</v>
      </c>
      <c r="L194" s="7"/>
      <c r="M194" s="7"/>
      <c r="N194" s="7"/>
      <c r="O194" s="7"/>
    </row>
    <row r="195" spans="8:15" ht="13.5">
      <c r="H195" s="12">
        <v>4510</v>
      </c>
      <c r="I195" s="7" t="s">
        <v>123</v>
      </c>
      <c r="J195" s="7" t="s">
        <v>418</v>
      </c>
      <c r="K195" s="13" t="str">
        <f t="shared" si="4"/>
        <v>451016</v>
      </c>
      <c r="L195" s="7"/>
      <c r="M195" s="7"/>
      <c r="N195" s="7"/>
      <c r="O195" s="7"/>
    </row>
    <row r="196" spans="8:15" ht="13.5">
      <c r="H196" s="12">
        <v>4510</v>
      </c>
      <c r="I196" s="7" t="s">
        <v>130</v>
      </c>
      <c r="J196" s="7" t="s">
        <v>419</v>
      </c>
      <c r="K196" s="13" t="str">
        <f aca="true" t="shared" si="5" ref="K196:K262">H196&amp;I196</f>
        <v>451017</v>
      </c>
      <c r="L196" s="7"/>
      <c r="M196" s="7"/>
      <c r="N196" s="7"/>
      <c r="O196" s="7"/>
    </row>
    <row r="197" spans="8:15" ht="13.5">
      <c r="H197" s="12">
        <v>4510</v>
      </c>
      <c r="I197" s="7" t="s">
        <v>137</v>
      </c>
      <c r="J197" s="7" t="s">
        <v>420</v>
      </c>
      <c r="K197" s="13" t="str">
        <f t="shared" si="5"/>
        <v>451018</v>
      </c>
      <c r="L197" s="7"/>
      <c r="M197" s="7"/>
      <c r="N197" s="7"/>
      <c r="O197" s="7"/>
    </row>
    <row r="198" spans="8:15" ht="13.5">
      <c r="H198" s="12">
        <v>4510</v>
      </c>
      <c r="I198" s="7" t="s">
        <v>187</v>
      </c>
      <c r="J198" s="7" t="s">
        <v>593</v>
      </c>
      <c r="K198" s="13" t="str">
        <f t="shared" si="5"/>
        <v>451090</v>
      </c>
      <c r="L198" s="7"/>
      <c r="M198" s="7"/>
      <c r="N198" s="7"/>
      <c r="O198" s="7"/>
    </row>
    <row r="199" spans="8:15" ht="13.5">
      <c r="H199" s="12">
        <v>4590</v>
      </c>
      <c r="I199" s="7" t="s">
        <v>187</v>
      </c>
      <c r="J199" s="7" t="s">
        <v>593</v>
      </c>
      <c r="K199" s="13" t="str">
        <f t="shared" si="5"/>
        <v>459090</v>
      </c>
      <c r="L199" s="7"/>
      <c r="M199" s="7"/>
      <c r="N199" s="7"/>
      <c r="O199" s="7"/>
    </row>
    <row r="200" spans="8:15" ht="13.5">
      <c r="H200" s="12">
        <v>5010</v>
      </c>
      <c r="I200" s="7" t="s">
        <v>83</v>
      </c>
      <c r="J200" s="7" t="s">
        <v>421</v>
      </c>
      <c r="K200" s="13" t="str">
        <f t="shared" si="5"/>
        <v>501010</v>
      </c>
      <c r="L200" s="7"/>
      <c r="M200" s="7"/>
      <c r="N200" s="7"/>
      <c r="O200" s="7"/>
    </row>
    <row r="201" spans="8:15" ht="13.5">
      <c r="H201" s="12">
        <v>5010</v>
      </c>
      <c r="I201" s="7" t="s">
        <v>88</v>
      </c>
      <c r="J201" s="7" t="s">
        <v>422</v>
      </c>
      <c r="K201" s="13" t="str">
        <f t="shared" si="5"/>
        <v>501011</v>
      </c>
      <c r="L201" s="7"/>
      <c r="M201" s="7"/>
      <c r="N201" s="7"/>
      <c r="O201" s="7"/>
    </row>
    <row r="202" spans="8:15" ht="13.5">
      <c r="H202" s="12">
        <v>5010</v>
      </c>
      <c r="I202" s="7" t="s">
        <v>95</v>
      </c>
      <c r="J202" s="7" t="s">
        <v>423</v>
      </c>
      <c r="K202" s="13" t="str">
        <f t="shared" si="5"/>
        <v>501012</v>
      </c>
      <c r="L202" s="7"/>
      <c r="M202" s="7"/>
      <c r="N202" s="7"/>
      <c r="O202" s="7"/>
    </row>
    <row r="203" spans="8:15" ht="13.5">
      <c r="H203" s="12">
        <v>5010</v>
      </c>
      <c r="I203" s="7" t="s">
        <v>187</v>
      </c>
      <c r="J203" s="7" t="s">
        <v>593</v>
      </c>
      <c r="K203" s="13" t="str">
        <f t="shared" si="5"/>
        <v>501090</v>
      </c>
      <c r="L203" s="7"/>
      <c r="M203" s="7"/>
      <c r="N203" s="7"/>
      <c r="O203" s="7"/>
    </row>
    <row r="204" spans="8:15" ht="13.5">
      <c r="H204" s="12">
        <v>5020</v>
      </c>
      <c r="I204" s="7" t="s">
        <v>83</v>
      </c>
      <c r="J204" s="7" t="s">
        <v>424</v>
      </c>
      <c r="K204" s="13" t="str">
        <f t="shared" si="5"/>
        <v>502010</v>
      </c>
      <c r="L204" s="7"/>
      <c r="M204" s="7"/>
      <c r="N204" s="7"/>
      <c r="O204" s="7"/>
    </row>
    <row r="205" spans="8:15" ht="13.5">
      <c r="H205" s="12">
        <v>5020</v>
      </c>
      <c r="I205" s="7" t="s">
        <v>88</v>
      </c>
      <c r="J205" s="7" t="s">
        <v>425</v>
      </c>
      <c r="K205" s="13" t="str">
        <f t="shared" si="5"/>
        <v>502011</v>
      </c>
      <c r="L205" s="7"/>
      <c r="M205" s="7"/>
      <c r="N205" s="7"/>
      <c r="O205" s="7"/>
    </row>
    <row r="206" spans="8:15" ht="13.5">
      <c r="H206" s="12">
        <v>5020</v>
      </c>
      <c r="I206" s="7" t="s">
        <v>95</v>
      </c>
      <c r="J206" s="7" t="s">
        <v>426</v>
      </c>
      <c r="K206" s="13" t="str">
        <f t="shared" si="5"/>
        <v>502012</v>
      </c>
      <c r="L206" s="7"/>
      <c r="M206" s="7"/>
      <c r="N206" s="7"/>
      <c r="O206" s="7"/>
    </row>
    <row r="207" spans="8:15" ht="13.5">
      <c r="H207" s="12">
        <v>5020</v>
      </c>
      <c r="I207" s="7" t="s">
        <v>102</v>
      </c>
      <c r="J207" s="7" t="s">
        <v>427</v>
      </c>
      <c r="K207" s="13" t="str">
        <f t="shared" si="5"/>
        <v>502013</v>
      </c>
      <c r="L207" s="7"/>
      <c r="M207" s="7"/>
      <c r="N207" s="7"/>
      <c r="O207" s="7"/>
    </row>
    <row r="208" spans="8:15" ht="13.5">
      <c r="H208" s="12">
        <v>5020</v>
      </c>
      <c r="I208" s="7" t="s">
        <v>109</v>
      </c>
      <c r="J208" s="7" t="s">
        <v>428</v>
      </c>
      <c r="K208" s="13" t="str">
        <f t="shared" si="5"/>
        <v>502014</v>
      </c>
      <c r="L208" s="7"/>
      <c r="M208" s="7"/>
      <c r="N208" s="7"/>
      <c r="O208" s="7"/>
    </row>
    <row r="209" spans="8:15" ht="13.5">
      <c r="H209" s="12">
        <v>5020</v>
      </c>
      <c r="I209" s="7" t="s">
        <v>187</v>
      </c>
      <c r="J209" s="7" t="s">
        <v>593</v>
      </c>
      <c r="K209" s="13" t="str">
        <f t="shared" si="5"/>
        <v>502090</v>
      </c>
      <c r="L209" s="7"/>
      <c r="M209" s="7"/>
      <c r="N209" s="7"/>
      <c r="O209" s="7"/>
    </row>
    <row r="210" spans="8:15" ht="13.5">
      <c r="H210" s="12">
        <v>5030</v>
      </c>
      <c r="I210" s="7" t="s">
        <v>83</v>
      </c>
      <c r="J210" s="7" t="s">
        <v>429</v>
      </c>
      <c r="K210" s="13" t="str">
        <f t="shared" si="5"/>
        <v>503010</v>
      </c>
      <c r="L210" s="7"/>
      <c r="M210" s="7"/>
      <c r="N210" s="7"/>
      <c r="O210" s="7"/>
    </row>
    <row r="211" spans="8:15" ht="13.5">
      <c r="H211" s="12">
        <v>5030</v>
      </c>
      <c r="I211" s="7" t="s">
        <v>88</v>
      </c>
      <c r="J211" s="7" t="s">
        <v>430</v>
      </c>
      <c r="K211" s="13" t="str">
        <f t="shared" si="5"/>
        <v>503011</v>
      </c>
      <c r="L211" s="7"/>
      <c r="M211" s="7"/>
      <c r="N211" s="7"/>
      <c r="O211" s="7"/>
    </row>
    <row r="212" spans="8:15" ht="13.5">
      <c r="H212" s="12">
        <v>5030</v>
      </c>
      <c r="I212" s="7" t="s">
        <v>95</v>
      </c>
      <c r="J212" s="7" t="s">
        <v>431</v>
      </c>
      <c r="K212" s="13" t="str">
        <f t="shared" si="5"/>
        <v>503012</v>
      </c>
      <c r="L212" s="7"/>
      <c r="M212" s="7"/>
      <c r="N212" s="7"/>
      <c r="O212" s="7"/>
    </row>
    <row r="213" spans="8:15" ht="13.5">
      <c r="H213" s="12">
        <v>5030</v>
      </c>
      <c r="I213" s="7" t="s">
        <v>102</v>
      </c>
      <c r="J213" s="7" t="s">
        <v>432</v>
      </c>
      <c r="K213" s="13" t="str">
        <f t="shared" si="5"/>
        <v>503013</v>
      </c>
      <c r="L213" s="7"/>
      <c r="M213" s="7"/>
      <c r="N213" s="7"/>
      <c r="O213" s="7"/>
    </row>
    <row r="214" spans="8:15" ht="13.5">
      <c r="H214" s="12">
        <v>5030</v>
      </c>
      <c r="I214" s="7" t="s">
        <v>109</v>
      </c>
      <c r="J214" s="7" t="s">
        <v>433</v>
      </c>
      <c r="K214" s="13" t="str">
        <f t="shared" si="5"/>
        <v>503014</v>
      </c>
      <c r="L214" s="7"/>
      <c r="M214" s="7"/>
      <c r="N214" s="7"/>
      <c r="O214" s="7"/>
    </row>
    <row r="215" spans="8:15" ht="13.5">
      <c r="H215" s="12">
        <v>5030</v>
      </c>
      <c r="I215" s="7" t="s">
        <v>116</v>
      </c>
      <c r="J215" s="7" t="s">
        <v>434</v>
      </c>
      <c r="K215" s="13" t="str">
        <f t="shared" si="5"/>
        <v>503015</v>
      </c>
      <c r="L215" s="7"/>
      <c r="M215" s="7"/>
      <c r="N215" s="7"/>
      <c r="O215" s="7"/>
    </row>
    <row r="216" spans="8:15" ht="13.5">
      <c r="H216" s="12">
        <v>5030</v>
      </c>
      <c r="I216" s="7" t="s">
        <v>123</v>
      </c>
      <c r="J216" s="7" t="s">
        <v>435</v>
      </c>
      <c r="K216" s="13" t="str">
        <f t="shared" si="5"/>
        <v>503016</v>
      </c>
      <c r="L216" s="7"/>
      <c r="M216" s="7"/>
      <c r="N216" s="7"/>
      <c r="O216" s="7"/>
    </row>
    <row r="217" spans="8:15" ht="13.5">
      <c r="H217" s="12">
        <v>5030</v>
      </c>
      <c r="I217" s="7" t="s">
        <v>130</v>
      </c>
      <c r="J217" s="7" t="s">
        <v>436</v>
      </c>
      <c r="K217" s="13" t="str">
        <f t="shared" si="5"/>
        <v>503017</v>
      </c>
      <c r="L217" s="7"/>
      <c r="M217" s="7"/>
      <c r="N217" s="7"/>
      <c r="O217" s="7"/>
    </row>
    <row r="218" spans="8:15" ht="13.5">
      <c r="H218" s="12">
        <v>5030</v>
      </c>
      <c r="I218" s="7" t="s">
        <v>137</v>
      </c>
      <c r="J218" s="7" t="s">
        <v>437</v>
      </c>
      <c r="K218" s="13" t="str">
        <f t="shared" si="5"/>
        <v>503018</v>
      </c>
      <c r="L218" s="7"/>
      <c r="M218" s="7"/>
      <c r="N218" s="7"/>
      <c r="O218" s="7"/>
    </row>
    <row r="219" spans="8:15" ht="13.5">
      <c r="H219" s="12">
        <v>5030</v>
      </c>
      <c r="I219" s="7" t="s">
        <v>144</v>
      </c>
      <c r="J219" s="7" t="s">
        <v>438</v>
      </c>
      <c r="K219" s="13" t="str">
        <f t="shared" si="5"/>
        <v>503019</v>
      </c>
      <c r="L219" s="7"/>
      <c r="M219" s="7"/>
      <c r="N219" s="7"/>
      <c r="O219" s="7"/>
    </row>
    <row r="220" spans="8:15" ht="13.5">
      <c r="H220" s="12">
        <v>5030</v>
      </c>
      <c r="I220" s="7" t="s">
        <v>90</v>
      </c>
      <c r="J220" s="7" t="s">
        <v>439</v>
      </c>
      <c r="K220" s="13" t="str">
        <f t="shared" si="5"/>
        <v>503020</v>
      </c>
      <c r="L220" s="7"/>
      <c r="M220" s="7"/>
      <c r="N220" s="7"/>
      <c r="O220" s="7"/>
    </row>
    <row r="221" spans="8:15" ht="13.5">
      <c r="H221" s="12">
        <v>5030</v>
      </c>
      <c r="I221" s="7" t="s">
        <v>157</v>
      </c>
      <c r="J221" s="7" t="s">
        <v>440</v>
      </c>
      <c r="K221" s="13" t="str">
        <f t="shared" si="5"/>
        <v>503021</v>
      </c>
      <c r="L221" s="7"/>
      <c r="M221" s="7"/>
      <c r="N221" s="7"/>
      <c r="O221" s="7"/>
    </row>
    <row r="222" spans="8:15" ht="13.5">
      <c r="H222" s="12">
        <v>5030</v>
      </c>
      <c r="I222" s="7" t="s">
        <v>164</v>
      </c>
      <c r="J222" s="7" t="s">
        <v>441</v>
      </c>
      <c r="K222" s="13" t="str">
        <f t="shared" si="5"/>
        <v>503022</v>
      </c>
      <c r="L222" s="7"/>
      <c r="M222" s="7"/>
      <c r="N222" s="7"/>
      <c r="O222" s="7"/>
    </row>
    <row r="223" spans="8:15" ht="13.5">
      <c r="H223" s="12">
        <v>5030</v>
      </c>
      <c r="I223" s="7" t="s">
        <v>171</v>
      </c>
      <c r="J223" s="7" t="s">
        <v>442</v>
      </c>
      <c r="K223" s="13" t="str">
        <f t="shared" si="5"/>
        <v>503023</v>
      </c>
      <c r="L223" s="7"/>
      <c r="M223" s="7"/>
      <c r="N223" s="7"/>
      <c r="O223" s="7"/>
    </row>
    <row r="224" spans="8:15" ht="13.5">
      <c r="H224" s="12">
        <v>5030</v>
      </c>
      <c r="I224" s="7" t="s">
        <v>178</v>
      </c>
      <c r="J224" s="7" t="s">
        <v>443</v>
      </c>
      <c r="K224" s="13" t="str">
        <f t="shared" si="5"/>
        <v>503024</v>
      </c>
      <c r="L224" s="7"/>
      <c r="M224" s="7"/>
      <c r="N224" s="7"/>
      <c r="O224" s="7"/>
    </row>
    <row r="225" spans="8:15" ht="13.5">
      <c r="H225" s="12">
        <v>5030</v>
      </c>
      <c r="I225" s="7" t="s">
        <v>97</v>
      </c>
      <c r="J225" s="7" t="s">
        <v>444</v>
      </c>
      <c r="K225" s="13" t="str">
        <f t="shared" si="5"/>
        <v>503025</v>
      </c>
      <c r="L225" s="7"/>
      <c r="M225" s="7"/>
      <c r="N225" s="7"/>
      <c r="O225" s="7"/>
    </row>
    <row r="226" spans="8:15" ht="13.5">
      <c r="H226" s="12">
        <v>5030</v>
      </c>
      <c r="I226" s="7" t="s">
        <v>187</v>
      </c>
      <c r="J226" s="7" t="s">
        <v>593</v>
      </c>
      <c r="K226" s="13" t="str">
        <f t="shared" si="5"/>
        <v>503090</v>
      </c>
      <c r="L226" s="7"/>
      <c r="M226" s="7"/>
      <c r="N226" s="7"/>
      <c r="O226" s="7"/>
    </row>
    <row r="227" spans="8:15" ht="13.5">
      <c r="H227" s="12">
        <v>5090</v>
      </c>
      <c r="I227" s="7" t="s">
        <v>187</v>
      </c>
      <c r="J227" s="7" t="s">
        <v>593</v>
      </c>
      <c r="K227" s="13" t="str">
        <f t="shared" si="5"/>
        <v>509090</v>
      </c>
      <c r="L227" s="7"/>
      <c r="M227" s="7"/>
      <c r="N227" s="7"/>
      <c r="O227" s="7"/>
    </row>
    <row r="228" spans="8:15" ht="13.5">
      <c r="H228" s="12">
        <v>5510</v>
      </c>
      <c r="I228" s="7" t="s">
        <v>83</v>
      </c>
      <c r="J228" s="7" t="s">
        <v>445</v>
      </c>
      <c r="K228" s="13" t="str">
        <f t="shared" si="5"/>
        <v>551010</v>
      </c>
      <c r="L228" s="7"/>
      <c r="M228" s="7"/>
      <c r="N228" s="7"/>
      <c r="O228" s="7"/>
    </row>
    <row r="229" spans="8:15" ht="13.5">
      <c r="H229" s="12">
        <v>5510</v>
      </c>
      <c r="I229" s="7" t="s">
        <v>88</v>
      </c>
      <c r="J229" s="7" t="s">
        <v>446</v>
      </c>
      <c r="K229" s="13" t="str">
        <f t="shared" si="5"/>
        <v>551011</v>
      </c>
      <c r="L229" s="7"/>
      <c r="M229" s="7"/>
      <c r="N229" s="7"/>
      <c r="O229" s="7"/>
    </row>
    <row r="230" spans="8:15" ht="13.5">
      <c r="H230" s="12">
        <v>5510</v>
      </c>
      <c r="I230" s="7" t="s">
        <v>95</v>
      </c>
      <c r="J230" s="7" t="s">
        <v>447</v>
      </c>
      <c r="K230" s="13" t="str">
        <f t="shared" si="5"/>
        <v>551012</v>
      </c>
      <c r="L230" s="7"/>
      <c r="M230" s="7"/>
      <c r="N230" s="7"/>
      <c r="O230" s="7"/>
    </row>
    <row r="231" spans="8:15" ht="13.5">
      <c r="H231" s="12">
        <v>5510</v>
      </c>
      <c r="I231" s="7" t="s">
        <v>102</v>
      </c>
      <c r="J231" s="7" t="s">
        <v>448</v>
      </c>
      <c r="K231" s="13" t="str">
        <f t="shared" si="5"/>
        <v>551013</v>
      </c>
      <c r="L231" s="7"/>
      <c r="M231" s="7"/>
      <c r="N231" s="7"/>
      <c r="O231" s="7"/>
    </row>
    <row r="232" spans="8:15" ht="13.5">
      <c r="H232" s="12">
        <v>5510</v>
      </c>
      <c r="I232" s="7" t="s">
        <v>109</v>
      </c>
      <c r="J232" s="7" t="s">
        <v>449</v>
      </c>
      <c r="K232" s="13" t="str">
        <f t="shared" si="5"/>
        <v>551014</v>
      </c>
      <c r="L232" s="7"/>
      <c r="M232" s="7"/>
      <c r="N232" s="7"/>
      <c r="O232" s="7"/>
    </row>
    <row r="233" spans="8:15" ht="13.5">
      <c r="H233" s="12">
        <v>5510</v>
      </c>
      <c r="I233" s="7" t="s">
        <v>116</v>
      </c>
      <c r="J233" s="7" t="s">
        <v>450</v>
      </c>
      <c r="K233" s="13" t="str">
        <f t="shared" si="5"/>
        <v>551015</v>
      </c>
      <c r="L233" s="7"/>
      <c r="M233" s="7"/>
      <c r="N233" s="7"/>
      <c r="O233" s="7"/>
    </row>
    <row r="234" spans="8:15" ht="13.5">
      <c r="H234" s="12">
        <v>5510</v>
      </c>
      <c r="I234" s="7" t="s">
        <v>123</v>
      </c>
      <c r="J234" s="7" t="s">
        <v>451</v>
      </c>
      <c r="K234" s="13" t="str">
        <f t="shared" si="5"/>
        <v>551016</v>
      </c>
      <c r="L234" s="7"/>
      <c r="M234" s="7"/>
      <c r="N234" s="7"/>
      <c r="O234" s="7"/>
    </row>
    <row r="235" spans="8:15" ht="13.5">
      <c r="H235" s="12">
        <v>5510</v>
      </c>
      <c r="I235" s="7" t="s">
        <v>130</v>
      </c>
      <c r="J235" s="7" t="s">
        <v>452</v>
      </c>
      <c r="K235" s="13" t="str">
        <f t="shared" si="5"/>
        <v>551017</v>
      </c>
      <c r="L235" s="7"/>
      <c r="M235" s="7"/>
      <c r="N235" s="7"/>
      <c r="O235" s="7"/>
    </row>
    <row r="236" spans="8:15" ht="13.5">
      <c r="H236" s="12">
        <v>5510</v>
      </c>
      <c r="I236" s="7" t="s">
        <v>690</v>
      </c>
      <c r="J236" s="7" t="s">
        <v>691</v>
      </c>
      <c r="K236" s="13" t="str">
        <f>H236&amp;I236</f>
        <v>551018</v>
      </c>
      <c r="L236" s="7"/>
      <c r="M236" s="7"/>
      <c r="N236" s="7"/>
      <c r="O236" s="7"/>
    </row>
    <row r="237" spans="8:15" ht="13.5">
      <c r="H237" s="12">
        <v>5510</v>
      </c>
      <c r="I237" s="7" t="s">
        <v>187</v>
      </c>
      <c r="J237" s="7" t="s">
        <v>593</v>
      </c>
      <c r="K237" s="13" t="str">
        <f t="shared" si="5"/>
        <v>551090</v>
      </c>
      <c r="L237" s="7"/>
      <c r="M237" s="7"/>
      <c r="N237" s="7"/>
      <c r="O237" s="7"/>
    </row>
    <row r="238" spans="8:15" ht="13.5">
      <c r="H238" s="12">
        <v>5520</v>
      </c>
      <c r="I238" s="7" t="s">
        <v>83</v>
      </c>
      <c r="J238" s="7" t="s">
        <v>453</v>
      </c>
      <c r="K238" s="13" t="str">
        <f t="shared" si="5"/>
        <v>552010</v>
      </c>
      <c r="L238" s="7"/>
      <c r="M238" s="7"/>
      <c r="N238" s="7"/>
      <c r="O238" s="7"/>
    </row>
    <row r="239" spans="8:15" ht="13.5">
      <c r="H239" s="12">
        <v>5520</v>
      </c>
      <c r="I239" s="7" t="s">
        <v>88</v>
      </c>
      <c r="J239" s="7" t="s">
        <v>454</v>
      </c>
      <c r="K239" s="13" t="str">
        <f t="shared" si="5"/>
        <v>552011</v>
      </c>
      <c r="L239" s="7"/>
      <c r="M239" s="7"/>
      <c r="N239" s="7"/>
      <c r="O239" s="7"/>
    </row>
    <row r="240" spans="8:15" ht="13.5">
      <c r="H240" s="12">
        <v>5520</v>
      </c>
      <c r="I240" s="7" t="s">
        <v>95</v>
      </c>
      <c r="J240" s="7" t="s">
        <v>455</v>
      </c>
      <c r="K240" s="13" t="str">
        <f t="shared" si="5"/>
        <v>552012</v>
      </c>
      <c r="L240" s="7"/>
      <c r="M240" s="7"/>
      <c r="N240" s="7"/>
      <c r="O240" s="7"/>
    </row>
    <row r="241" spans="8:15" ht="13.5">
      <c r="H241" s="12">
        <v>5520</v>
      </c>
      <c r="I241" s="7" t="s">
        <v>102</v>
      </c>
      <c r="J241" s="7" t="s">
        <v>456</v>
      </c>
      <c r="K241" s="13" t="str">
        <f t="shared" si="5"/>
        <v>552013</v>
      </c>
      <c r="L241" s="7"/>
      <c r="M241" s="7"/>
      <c r="N241" s="7"/>
      <c r="O241" s="7"/>
    </row>
    <row r="242" spans="8:15" ht="13.5">
      <c r="H242" s="12">
        <v>5520</v>
      </c>
      <c r="I242" s="7" t="s">
        <v>692</v>
      </c>
      <c r="J242" s="7" t="s">
        <v>693</v>
      </c>
      <c r="K242" s="13" t="str">
        <f>H242&amp;I242</f>
        <v>552014</v>
      </c>
      <c r="L242" s="7"/>
      <c r="M242" s="7"/>
      <c r="N242" s="7"/>
      <c r="O242" s="7"/>
    </row>
    <row r="243" spans="8:15" ht="13.5">
      <c r="H243" s="12">
        <v>5520</v>
      </c>
      <c r="I243" s="7" t="s">
        <v>187</v>
      </c>
      <c r="J243" s="7" t="s">
        <v>593</v>
      </c>
      <c r="K243" s="13" t="str">
        <f t="shared" si="5"/>
        <v>552090</v>
      </c>
      <c r="L243" s="7"/>
      <c r="M243" s="7"/>
      <c r="N243" s="7"/>
      <c r="O243" s="7"/>
    </row>
    <row r="244" spans="8:15" ht="13.5">
      <c r="H244" s="12">
        <v>5530</v>
      </c>
      <c r="I244" s="7" t="s">
        <v>83</v>
      </c>
      <c r="J244" s="7" t="s">
        <v>457</v>
      </c>
      <c r="K244" s="13" t="str">
        <f t="shared" si="5"/>
        <v>553010</v>
      </c>
      <c r="L244" s="7"/>
      <c r="M244" s="7"/>
      <c r="N244" s="7"/>
      <c r="O244" s="7"/>
    </row>
    <row r="245" spans="8:15" ht="13.5">
      <c r="H245" s="12">
        <v>5530</v>
      </c>
      <c r="I245" s="7" t="s">
        <v>88</v>
      </c>
      <c r="J245" s="7" t="s">
        <v>458</v>
      </c>
      <c r="K245" s="13" t="str">
        <f t="shared" si="5"/>
        <v>553011</v>
      </c>
      <c r="L245" s="7"/>
      <c r="M245" s="7"/>
      <c r="N245" s="7"/>
      <c r="O245" s="7"/>
    </row>
    <row r="246" spans="8:15" ht="13.5">
      <c r="H246" s="12">
        <v>5530</v>
      </c>
      <c r="I246" s="7" t="s">
        <v>95</v>
      </c>
      <c r="J246" s="7" t="s">
        <v>459</v>
      </c>
      <c r="K246" s="13" t="str">
        <f t="shared" si="5"/>
        <v>553012</v>
      </c>
      <c r="L246" s="7"/>
      <c r="M246" s="7"/>
      <c r="N246" s="7"/>
      <c r="O246" s="7"/>
    </row>
    <row r="247" spans="8:15" ht="13.5">
      <c r="H247" s="12">
        <v>5530</v>
      </c>
      <c r="I247" s="7" t="s">
        <v>102</v>
      </c>
      <c r="J247" s="7" t="s">
        <v>460</v>
      </c>
      <c r="K247" s="13" t="str">
        <f t="shared" si="5"/>
        <v>553013</v>
      </c>
      <c r="L247" s="7"/>
      <c r="M247" s="7"/>
      <c r="N247" s="7"/>
      <c r="O247" s="7"/>
    </row>
    <row r="248" spans="8:15" ht="13.5">
      <c r="H248" s="12">
        <v>5530</v>
      </c>
      <c r="I248" s="7" t="s">
        <v>109</v>
      </c>
      <c r="J248" s="7" t="s">
        <v>461</v>
      </c>
      <c r="K248" s="13" t="str">
        <f t="shared" si="5"/>
        <v>553014</v>
      </c>
      <c r="L248" s="7"/>
      <c r="M248" s="7"/>
      <c r="N248" s="7"/>
      <c r="O248" s="7"/>
    </row>
    <row r="249" spans="8:15" ht="13.5">
      <c r="H249" s="12">
        <v>5530</v>
      </c>
      <c r="I249" s="7" t="s">
        <v>116</v>
      </c>
      <c r="J249" s="7" t="s">
        <v>462</v>
      </c>
      <c r="K249" s="13" t="str">
        <f t="shared" si="5"/>
        <v>553015</v>
      </c>
      <c r="L249" s="7"/>
      <c r="M249" s="7"/>
      <c r="N249" s="7"/>
      <c r="O249" s="7"/>
    </row>
    <row r="250" spans="8:15" ht="13.5">
      <c r="H250" s="12">
        <v>5530</v>
      </c>
      <c r="I250" s="7" t="s">
        <v>694</v>
      </c>
      <c r="J250" s="7" t="s">
        <v>695</v>
      </c>
      <c r="K250" s="13" t="str">
        <f t="shared" si="5"/>
        <v>553016</v>
      </c>
      <c r="L250" s="7"/>
      <c r="M250" s="7"/>
      <c r="N250" s="7"/>
      <c r="O250" s="7"/>
    </row>
    <row r="251" spans="8:15" ht="13.5">
      <c r="H251" s="12">
        <v>5530</v>
      </c>
      <c r="I251" s="7" t="s">
        <v>187</v>
      </c>
      <c r="J251" s="7" t="s">
        <v>593</v>
      </c>
      <c r="K251" s="13" t="str">
        <f t="shared" si="5"/>
        <v>553090</v>
      </c>
      <c r="L251" s="7"/>
      <c r="M251" s="7"/>
      <c r="N251" s="7"/>
      <c r="O251" s="7"/>
    </row>
    <row r="252" spans="8:15" ht="13.5">
      <c r="H252" s="12">
        <v>5540</v>
      </c>
      <c r="I252" s="7" t="s">
        <v>83</v>
      </c>
      <c r="J252" s="7" t="s">
        <v>463</v>
      </c>
      <c r="K252" s="13" t="str">
        <f t="shared" si="5"/>
        <v>554010</v>
      </c>
      <c r="L252" s="7"/>
      <c r="M252" s="7"/>
      <c r="N252" s="7"/>
      <c r="O252" s="7"/>
    </row>
    <row r="253" spans="8:15" ht="13.5">
      <c r="H253" s="12">
        <v>5540</v>
      </c>
      <c r="I253" s="7" t="s">
        <v>187</v>
      </c>
      <c r="J253" s="7" t="s">
        <v>593</v>
      </c>
      <c r="K253" s="13" t="str">
        <f t="shared" si="5"/>
        <v>554090</v>
      </c>
      <c r="L253" s="7"/>
      <c r="M253" s="7"/>
      <c r="N253" s="7"/>
      <c r="O253" s="7"/>
    </row>
    <row r="254" spans="8:15" ht="13.5">
      <c r="H254" s="12">
        <v>5590</v>
      </c>
      <c r="I254" s="7" t="s">
        <v>187</v>
      </c>
      <c r="J254" s="7" t="s">
        <v>593</v>
      </c>
      <c r="K254" s="13" t="str">
        <f t="shared" si="5"/>
        <v>559090</v>
      </c>
      <c r="L254" s="7"/>
      <c r="M254" s="7"/>
      <c r="N254" s="7"/>
      <c r="O254" s="7"/>
    </row>
    <row r="255" spans="8:15" ht="13.5">
      <c r="H255" s="12">
        <v>6010</v>
      </c>
      <c r="I255" s="7" t="s">
        <v>83</v>
      </c>
      <c r="J255" s="7" t="s">
        <v>464</v>
      </c>
      <c r="K255" s="13" t="str">
        <f t="shared" si="5"/>
        <v>601010</v>
      </c>
      <c r="L255" s="7"/>
      <c r="M255" s="7"/>
      <c r="N255" s="7"/>
      <c r="O255" s="7"/>
    </row>
    <row r="256" spans="8:15" ht="13.5">
      <c r="H256" s="12">
        <v>6010</v>
      </c>
      <c r="I256" s="7" t="s">
        <v>88</v>
      </c>
      <c r="J256" s="7" t="s">
        <v>465</v>
      </c>
      <c r="K256" s="13" t="str">
        <f t="shared" si="5"/>
        <v>601011</v>
      </c>
      <c r="L256" s="7"/>
      <c r="M256" s="7"/>
      <c r="N256" s="7"/>
      <c r="O256" s="7"/>
    </row>
    <row r="257" spans="8:15" ht="13.5">
      <c r="H257" s="12">
        <v>6010</v>
      </c>
      <c r="I257" s="7" t="s">
        <v>95</v>
      </c>
      <c r="J257" s="7" t="s">
        <v>466</v>
      </c>
      <c r="K257" s="13" t="str">
        <f t="shared" si="5"/>
        <v>601012</v>
      </c>
      <c r="L257" s="7"/>
      <c r="M257" s="7"/>
      <c r="N257" s="7"/>
      <c r="O257" s="7"/>
    </row>
    <row r="258" spans="8:15" ht="13.5">
      <c r="H258" s="12">
        <v>6010</v>
      </c>
      <c r="I258" s="7" t="s">
        <v>102</v>
      </c>
      <c r="J258" s="7" t="s">
        <v>467</v>
      </c>
      <c r="K258" s="13" t="str">
        <f t="shared" si="5"/>
        <v>601013</v>
      </c>
      <c r="L258" s="7"/>
      <c r="M258" s="7"/>
      <c r="N258" s="7"/>
      <c r="O258" s="7"/>
    </row>
    <row r="259" spans="8:15" ht="13.5">
      <c r="H259" s="12">
        <v>6010</v>
      </c>
      <c r="I259" s="7" t="s">
        <v>109</v>
      </c>
      <c r="J259" s="7" t="s">
        <v>468</v>
      </c>
      <c r="K259" s="13" t="str">
        <f t="shared" si="5"/>
        <v>601014</v>
      </c>
      <c r="L259" s="7"/>
      <c r="M259" s="7"/>
      <c r="N259" s="7"/>
      <c r="O259" s="7"/>
    </row>
    <row r="260" spans="8:15" ht="13.5">
      <c r="H260" s="12">
        <v>6010</v>
      </c>
      <c r="I260" s="7" t="s">
        <v>116</v>
      </c>
      <c r="J260" s="7" t="s">
        <v>469</v>
      </c>
      <c r="K260" s="13" t="str">
        <f t="shared" si="5"/>
        <v>601015</v>
      </c>
      <c r="L260" s="7"/>
      <c r="M260" s="7"/>
      <c r="N260" s="7"/>
      <c r="O260" s="7"/>
    </row>
    <row r="261" spans="8:15" ht="13.5">
      <c r="H261" s="12">
        <v>6010</v>
      </c>
      <c r="I261" s="7" t="s">
        <v>123</v>
      </c>
      <c r="J261" s="7" t="s">
        <v>470</v>
      </c>
      <c r="K261" s="13" t="str">
        <f t="shared" si="5"/>
        <v>601016</v>
      </c>
      <c r="L261" s="7"/>
      <c r="M261" s="7"/>
      <c r="N261" s="7"/>
      <c r="O261" s="7"/>
    </row>
    <row r="262" spans="8:15" ht="13.5">
      <c r="H262" s="12">
        <v>6010</v>
      </c>
      <c r="I262" s="7" t="s">
        <v>130</v>
      </c>
      <c r="J262" s="7" t="s">
        <v>471</v>
      </c>
      <c r="K262" s="13" t="str">
        <f t="shared" si="5"/>
        <v>601017</v>
      </c>
      <c r="L262" s="7"/>
      <c r="M262" s="7"/>
      <c r="N262" s="7"/>
      <c r="O262" s="7"/>
    </row>
    <row r="263" spans="8:15" ht="13.5">
      <c r="H263" s="12">
        <v>6010</v>
      </c>
      <c r="I263" s="7" t="s">
        <v>187</v>
      </c>
      <c r="J263" s="7" t="s">
        <v>593</v>
      </c>
      <c r="K263" s="13" t="str">
        <f aca="true" t="shared" si="6" ref="K263:K327">H263&amp;I263</f>
        <v>601090</v>
      </c>
      <c r="L263" s="7"/>
      <c r="M263" s="7"/>
      <c r="N263" s="7"/>
      <c r="O263" s="7"/>
    </row>
    <row r="264" spans="8:15" ht="13.5">
      <c r="H264" s="12">
        <v>6020</v>
      </c>
      <c r="I264" s="7" t="s">
        <v>83</v>
      </c>
      <c r="J264" s="7" t="s">
        <v>223</v>
      </c>
      <c r="K264" s="13" t="str">
        <f t="shared" si="6"/>
        <v>602010</v>
      </c>
      <c r="L264" s="7"/>
      <c r="M264" s="7"/>
      <c r="N264" s="7"/>
      <c r="O264" s="7"/>
    </row>
    <row r="265" spans="8:15" ht="13.5">
      <c r="H265" s="12">
        <v>6020</v>
      </c>
      <c r="I265" s="7" t="s">
        <v>187</v>
      </c>
      <c r="J265" s="7" t="s">
        <v>593</v>
      </c>
      <c r="K265" s="13" t="str">
        <f t="shared" si="6"/>
        <v>602090</v>
      </c>
      <c r="L265" s="7"/>
      <c r="M265" s="7"/>
      <c r="N265" s="7"/>
      <c r="O265" s="7"/>
    </row>
    <row r="266" spans="8:15" ht="13.5">
      <c r="H266" s="12">
        <v>6090</v>
      </c>
      <c r="I266" s="7" t="s">
        <v>187</v>
      </c>
      <c r="J266" s="7" t="s">
        <v>593</v>
      </c>
      <c r="K266" s="13" t="str">
        <f t="shared" si="6"/>
        <v>609090</v>
      </c>
      <c r="L266" s="7"/>
      <c r="M266" s="7"/>
      <c r="N266" s="7"/>
      <c r="O266" s="7"/>
    </row>
    <row r="267" spans="8:15" ht="13.5">
      <c r="H267" s="12">
        <v>6510</v>
      </c>
      <c r="I267" s="7" t="s">
        <v>83</v>
      </c>
      <c r="J267" s="7" t="s">
        <v>472</v>
      </c>
      <c r="K267" s="13" t="str">
        <f t="shared" si="6"/>
        <v>651010</v>
      </c>
      <c r="L267" s="7"/>
      <c r="M267" s="7"/>
      <c r="N267" s="7"/>
      <c r="O267" s="7"/>
    </row>
    <row r="268" spans="8:15" ht="13.5">
      <c r="H268" s="12">
        <v>6510</v>
      </c>
      <c r="I268" s="7" t="s">
        <v>88</v>
      </c>
      <c r="J268" s="7" t="s">
        <v>473</v>
      </c>
      <c r="K268" s="13" t="str">
        <f t="shared" si="6"/>
        <v>651011</v>
      </c>
      <c r="L268" s="7" t="s">
        <v>477</v>
      </c>
      <c r="M268" s="7"/>
      <c r="N268" s="7"/>
      <c r="O268" s="7"/>
    </row>
    <row r="269" spans="8:15" ht="13.5">
      <c r="H269" s="12">
        <v>6510</v>
      </c>
      <c r="I269" s="7" t="s">
        <v>95</v>
      </c>
      <c r="J269" s="7" t="s">
        <v>474</v>
      </c>
      <c r="K269" s="13" t="str">
        <f t="shared" si="6"/>
        <v>651012</v>
      </c>
      <c r="L269" s="7"/>
      <c r="M269" s="7"/>
      <c r="N269" s="7"/>
      <c r="O269" s="7"/>
    </row>
    <row r="270" spans="8:15" ht="13.5">
      <c r="H270" s="12">
        <v>6510</v>
      </c>
      <c r="I270" s="7" t="s">
        <v>102</v>
      </c>
      <c r="J270" s="7" t="s">
        <v>475</v>
      </c>
      <c r="K270" s="13" t="str">
        <f t="shared" si="6"/>
        <v>651013</v>
      </c>
      <c r="L270" s="7"/>
      <c r="M270" s="7"/>
      <c r="N270" s="7"/>
      <c r="O270" s="7"/>
    </row>
    <row r="271" spans="8:15" ht="13.5">
      <c r="H271" s="12">
        <v>6510</v>
      </c>
      <c r="I271" s="7" t="s">
        <v>109</v>
      </c>
      <c r="J271" s="7" t="s">
        <v>476</v>
      </c>
      <c r="K271" s="13" t="str">
        <f t="shared" si="6"/>
        <v>651014</v>
      </c>
      <c r="L271" s="7"/>
      <c r="M271" s="7"/>
      <c r="N271" s="7"/>
      <c r="O271" s="7"/>
    </row>
    <row r="272" spans="8:15" ht="13.5">
      <c r="H272" s="12">
        <v>6510</v>
      </c>
      <c r="I272" s="7" t="s">
        <v>116</v>
      </c>
      <c r="J272" s="7" t="s">
        <v>478</v>
      </c>
      <c r="K272" s="13" t="str">
        <f t="shared" si="6"/>
        <v>651015</v>
      </c>
      <c r="L272" s="7"/>
      <c r="M272" s="7"/>
      <c r="N272" s="7"/>
      <c r="O272" s="7"/>
    </row>
    <row r="273" spans="8:15" ht="13.5">
      <c r="H273" s="12">
        <v>6510</v>
      </c>
      <c r="I273" s="7" t="s">
        <v>123</v>
      </c>
      <c r="J273" s="7" t="s">
        <v>479</v>
      </c>
      <c r="K273" s="13" t="str">
        <f t="shared" si="6"/>
        <v>651016</v>
      </c>
      <c r="L273" s="7"/>
      <c r="M273" s="7"/>
      <c r="N273" s="7"/>
      <c r="O273" s="7"/>
    </row>
    <row r="274" spans="8:15" ht="13.5">
      <c r="H274" s="12">
        <v>6510</v>
      </c>
      <c r="I274" s="7" t="s">
        <v>130</v>
      </c>
      <c r="J274" s="7" t="s">
        <v>480</v>
      </c>
      <c r="K274" s="13" t="str">
        <f t="shared" si="6"/>
        <v>651017</v>
      </c>
      <c r="L274" s="7"/>
      <c r="M274" s="7"/>
      <c r="N274" s="7"/>
      <c r="O274" s="7"/>
    </row>
    <row r="275" spans="8:15" ht="13.5">
      <c r="H275" s="12">
        <v>6510</v>
      </c>
      <c r="I275" s="7" t="s">
        <v>137</v>
      </c>
      <c r="J275" s="7" t="s">
        <v>481</v>
      </c>
      <c r="K275" s="13" t="str">
        <f t="shared" si="6"/>
        <v>651018</v>
      </c>
      <c r="L275" s="7"/>
      <c r="M275" s="7"/>
      <c r="N275" s="7"/>
      <c r="O275" s="7"/>
    </row>
    <row r="276" spans="8:15" ht="13.5">
      <c r="H276" s="12">
        <v>6510</v>
      </c>
      <c r="I276" s="7" t="s">
        <v>187</v>
      </c>
      <c r="J276" s="7" t="s">
        <v>593</v>
      </c>
      <c r="K276" s="13" t="str">
        <f t="shared" si="6"/>
        <v>651090</v>
      </c>
      <c r="L276" s="7"/>
      <c r="M276" s="7"/>
      <c r="N276" s="7"/>
      <c r="O276" s="7"/>
    </row>
    <row r="277" spans="8:15" ht="13.5">
      <c r="H277" s="12">
        <v>6590</v>
      </c>
      <c r="I277" s="7" t="s">
        <v>187</v>
      </c>
      <c r="J277" s="7" t="s">
        <v>593</v>
      </c>
      <c r="K277" s="13" t="str">
        <f t="shared" si="6"/>
        <v>659090</v>
      </c>
      <c r="L277" s="7"/>
      <c r="M277" s="7"/>
      <c r="N277" s="7"/>
      <c r="O277" s="7"/>
    </row>
    <row r="278" spans="8:15" ht="13.5">
      <c r="H278" s="12">
        <v>7010</v>
      </c>
      <c r="I278" s="7" t="s">
        <v>83</v>
      </c>
      <c r="J278" s="7" t="s">
        <v>482</v>
      </c>
      <c r="K278" s="13" t="str">
        <f t="shared" si="6"/>
        <v>701010</v>
      </c>
      <c r="L278" s="7"/>
      <c r="M278" s="7"/>
      <c r="N278" s="7"/>
      <c r="O278" s="7"/>
    </row>
    <row r="279" spans="8:15" ht="13.5">
      <c r="H279" s="12">
        <v>7010</v>
      </c>
      <c r="I279" s="7" t="s">
        <v>88</v>
      </c>
      <c r="J279" s="7" t="s">
        <v>483</v>
      </c>
      <c r="K279" s="13" t="str">
        <f t="shared" si="6"/>
        <v>701011</v>
      </c>
      <c r="L279" s="7"/>
      <c r="M279" s="7"/>
      <c r="N279" s="7"/>
      <c r="O279" s="7"/>
    </row>
    <row r="280" spans="8:15" ht="13.5">
      <c r="H280" s="12">
        <v>7010</v>
      </c>
      <c r="I280" s="7" t="s">
        <v>95</v>
      </c>
      <c r="J280" s="7" t="s">
        <v>484</v>
      </c>
      <c r="K280" s="13" t="str">
        <f t="shared" si="6"/>
        <v>701012</v>
      </c>
      <c r="L280" s="7"/>
      <c r="M280" s="7"/>
      <c r="N280" s="7"/>
      <c r="O280" s="7"/>
    </row>
    <row r="281" spans="8:15" ht="13.5">
      <c r="H281" s="12">
        <v>7010</v>
      </c>
      <c r="I281" s="7" t="s">
        <v>102</v>
      </c>
      <c r="J281" s="7" t="s">
        <v>451</v>
      </c>
      <c r="K281" s="13" t="str">
        <f t="shared" si="6"/>
        <v>701013</v>
      </c>
      <c r="L281" s="7"/>
      <c r="M281" s="7"/>
      <c r="N281" s="7"/>
      <c r="O281" s="7"/>
    </row>
    <row r="282" spans="8:15" ht="13.5">
      <c r="H282" s="12">
        <v>7010</v>
      </c>
      <c r="I282" s="7" t="s">
        <v>109</v>
      </c>
      <c r="J282" s="7" t="s">
        <v>452</v>
      </c>
      <c r="K282" s="13" t="str">
        <f t="shared" si="6"/>
        <v>701014</v>
      </c>
      <c r="L282" s="7"/>
      <c r="M282" s="7"/>
      <c r="N282" s="7"/>
      <c r="O282" s="7"/>
    </row>
    <row r="283" spans="8:15" ht="13.5">
      <c r="H283" s="12">
        <v>7010</v>
      </c>
      <c r="I283" s="7" t="s">
        <v>116</v>
      </c>
      <c r="J283" s="7" t="s">
        <v>485</v>
      </c>
      <c r="K283" s="13" t="str">
        <f t="shared" si="6"/>
        <v>701015</v>
      </c>
      <c r="L283" s="7"/>
      <c r="M283" s="7"/>
      <c r="N283" s="7"/>
      <c r="O283" s="7"/>
    </row>
    <row r="284" spans="8:15" ht="13.5">
      <c r="H284" s="12">
        <v>7010</v>
      </c>
      <c r="I284" s="7" t="s">
        <v>123</v>
      </c>
      <c r="J284" s="7" t="s">
        <v>486</v>
      </c>
      <c r="K284" s="13" t="str">
        <f t="shared" si="6"/>
        <v>701016</v>
      </c>
      <c r="L284" s="7"/>
      <c r="M284" s="7"/>
      <c r="N284" s="7"/>
      <c r="O284" s="7"/>
    </row>
    <row r="285" spans="8:15" ht="13.5">
      <c r="H285" s="12">
        <v>7010</v>
      </c>
      <c r="I285" s="7" t="s">
        <v>187</v>
      </c>
      <c r="J285" s="7" t="s">
        <v>593</v>
      </c>
      <c r="K285" s="13" t="str">
        <f t="shared" si="6"/>
        <v>701090</v>
      </c>
      <c r="L285" s="7"/>
      <c r="M285" s="7"/>
      <c r="N285" s="7"/>
      <c r="O285" s="7"/>
    </row>
    <row r="286" spans="8:15" ht="13.5">
      <c r="H286" s="12">
        <v>7090</v>
      </c>
      <c r="I286" s="7" t="s">
        <v>187</v>
      </c>
      <c r="J286" s="7" t="s">
        <v>593</v>
      </c>
      <c r="K286" s="13" t="str">
        <f t="shared" si="6"/>
        <v>709090</v>
      </c>
      <c r="L286" s="7"/>
      <c r="M286" s="7"/>
      <c r="N286" s="7"/>
      <c r="O286" s="7"/>
    </row>
    <row r="287" spans="8:15" ht="13.5">
      <c r="H287" s="12">
        <v>7510</v>
      </c>
      <c r="I287" s="7" t="s">
        <v>83</v>
      </c>
      <c r="J287" s="7" t="s">
        <v>487</v>
      </c>
      <c r="K287" s="13" t="str">
        <f t="shared" si="6"/>
        <v>751010</v>
      </c>
      <c r="L287" s="7"/>
      <c r="M287" s="7"/>
      <c r="N287" s="7"/>
      <c r="O287" s="7"/>
    </row>
    <row r="288" spans="8:15" ht="13.5">
      <c r="H288" s="12">
        <v>7510</v>
      </c>
      <c r="I288" s="7" t="s">
        <v>88</v>
      </c>
      <c r="J288" s="7" t="s">
        <v>488</v>
      </c>
      <c r="K288" s="13" t="str">
        <f t="shared" si="6"/>
        <v>751011</v>
      </c>
      <c r="L288" s="7"/>
      <c r="M288" s="7"/>
      <c r="N288" s="7"/>
      <c r="O288" s="7"/>
    </row>
    <row r="289" spans="8:15" ht="13.5">
      <c r="H289" s="12">
        <v>7510</v>
      </c>
      <c r="I289" s="7" t="s">
        <v>95</v>
      </c>
      <c r="J289" s="7" t="s">
        <v>489</v>
      </c>
      <c r="K289" s="13" t="str">
        <f t="shared" si="6"/>
        <v>751012</v>
      </c>
      <c r="L289" s="7"/>
      <c r="M289" s="7"/>
      <c r="N289" s="7"/>
      <c r="O289" s="7"/>
    </row>
    <row r="290" spans="8:15" ht="13.5">
      <c r="H290" s="12">
        <v>7510</v>
      </c>
      <c r="I290" s="7" t="s">
        <v>102</v>
      </c>
      <c r="J290" s="7" t="s">
        <v>490</v>
      </c>
      <c r="K290" s="13" t="str">
        <f t="shared" si="6"/>
        <v>751013</v>
      </c>
      <c r="L290" s="7"/>
      <c r="M290" s="7"/>
      <c r="N290" s="7"/>
      <c r="O290" s="7"/>
    </row>
    <row r="291" spans="8:15" ht="13.5">
      <c r="H291" s="12">
        <v>7510</v>
      </c>
      <c r="I291" s="7" t="s">
        <v>109</v>
      </c>
      <c r="J291" s="7" t="s">
        <v>491</v>
      </c>
      <c r="K291" s="13" t="str">
        <f t="shared" si="6"/>
        <v>751014</v>
      </c>
      <c r="L291" s="7"/>
      <c r="M291" s="7"/>
      <c r="N291" s="7"/>
      <c r="O291" s="7"/>
    </row>
    <row r="292" spans="8:15" ht="13.5">
      <c r="H292" s="12">
        <v>7510</v>
      </c>
      <c r="I292" s="7" t="s">
        <v>116</v>
      </c>
      <c r="J292" s="7" t="s">
        <v>492</v>
      </c>
      <c r="K292" s="13" t="str">
        <f t="shared" si="6"/>
        <v>751015</v>
      </c>
      <c r="L292" s="7"/>
      <c r="M292" s="7"/>
      <c r="N292" s="7"/>
      <c r="O292" s="7"/>
    </row>
    <row r="293" spans="8:15" ht="13.5">
      <c r="H293" s="12">
        <v>7510</v>
      </c>
      <c r="I293" s="7" t="s">
        <v>123</v>
      </c>
      <c r="J293" s="7" t="s">
        <v>493</v>
      </c>
      <c r="K293" s="13" t="str">
        <f t="shared" si="6"/>
        <v>751016</v>
      </c>
      <c r="L293" s="7"/>
      <c r="M293" s="7"/>
      <c r="N293" s="7"/>
      <c r="O293" s="7"/>
    </row>
    <row r="294" spans="8:15" ht="13.5">
      <c r="H294" s="12">
        <v>7510</v>
      </c>
      <c r="I294" s="7" t="s">
        <v>187</v>
      </c>
      <c r="J294" s="7" t="s">
        <v>593</v>
      </c>
      <c r="K294" s="13" t="str">
        <f t="shared" si="6"/>
        <v>751090</v>
      </c>
      <c r="L294" s="7"/>
      <c r="M294" s="7"/>
      <c r="N294" s="7"/>
      <c r="O294" s="7"/>
    </row>
    <row r="295" spans="8:15" ht="13.5">
      <c r="H295" s="12">
        <v>7520</v>
      </c>
      <c r="I295" s="7" t="s">
        <v>83</v>
      </c>
      <c r="J295" s="7" t="s">
        <v>494</v>
      </c>
      <c r="K295" s="13" t="str">
        <f t="shared" si="6"/>
        <v>752010</v>
      </c>
      <c r="L295" s="7"/>
      <c r="M295" s="7"/>
      <c r="N295" s="7"/>
      <c r="O295" s="7"/>
    </row>
    <row r="296" spans="8:15" ht="13.5">
      <c r="H296" s="12">
        <v>7520</v>
      </c>
      <c r="I296" s="7" t="s">
        <v>88</v>
      </c>
      <c r="J296" s="7" t="s">
        <v>495</v>
      </c>
      <c r="K296" s="13" t="str">
        <f t="shared" si="6"/>
        <v>752011</v>
      </c>
      <c r="L296" s="7"/>
      <c r="M296" s="7"/>
      <c r="N296" s="7"/>
      <c r="O296" s="7"/>
    </row>
    <row r="297" spans="8:15" ht="13.5">
      <c r="H297" s="12">
        <v>7520</v>
      </c>
      <c r="I297" s="7" t="s">
        <v>95</v>
      </c>
      <c r="J297" s="7" t="s">
        <v>496</v>
      </c>
      <c r="K297" s="13" t="str">
        <f t="shared" si="6"/>
        <v>752012</v>
      </c>
      <c r="L297" s="7"/>
      <c r="M297" s="7"/>
      <c r="N297" s="7"/>
      <c r="O297" s="7"/>
    </row>
    <row r="298" spans="8:15" ht="13.5">
      <c r="H298" s="12">
        <v>7520</v>
      </c>
      <c r="I298" s="7" t="s">
        <v>102</v>
      </c>
      <c r="J298" s="7" t="s">
        <v>497</v>
      </c>
      <c r="K298" s="13" t="str">
        <f t="shared" si="6"/>
        <v>752013</v>
      </c>
      <c r="L298" s="7"/>
      <c r="M298" s="7"/>
      <c r="N298" s="7"/>
      <c r="O298" s="7"/>
    </row>
    <row r="299" spans="8:15" ht="13.5">
      <c r="H299" s="12">
        <v>7520</v>
      </c>
      <c r="I299" s="7" t="s">
        <v>109</v>
      </c>
      <c r="J299" s="7" t="s">
        <v>498</v>
      </c>
      <c r="K299" s="13" t="str">
        <f t="shared" si="6"/>
        <v>752014</v>
      </c>
      <c r="L299" s="7"/>
      <c r="M299" s="7"/>
      <c r="N299" s="7"/>
      <c r="O299" s="7"/>
    </row>
    <row r="300" spans="8:15" ht="13.5">
      <c r="H300" s="12">
        <v>7520</v>
      </c>
      <c r="I300" s="7" t="s">
        <v>187</v>
      </c>
      <c r="J300" s="7" t="s">
        <v>593</v>
      </c>
      <c r="K300" s="13" t="str">
        <f t="shared" si="6"/>
        <v>752090</v>
      </c>
      <c r="L300" s="7"/>
      <c r="M300" s="7"/>
      <c r="N300" s="7"/>
      <c r="O300" s="7"/>
    </row>
    <row r="301" spans="8:15" ht="13.5">
      <c r="H301" s="12">
        <v>7530</v>
      </c>
      <c r="I301" s="7" t="s">
        <v>83</v>
      </c>
      <c r="J301" s="7" t="s">
        <v>499</v>
      </c>
      <c r="K301" s="13" t="str">
        <f t="shared" si="6"/>
        <v>753010</v>
      </c>
      <c r="L301" s="7"/>
      <c r="M301" s="7"/>
      <c r="N301" s="7"/>
      <c r="O301" s="7"/>
    </row>
    <row r="302" spans="8:15" ht="13.5">
      <c r="H302" s="12">
        <v>7530</v>
      </c>
      <c r="I302" s="7" t="s">
        <v>88</v>
      </c>
      <c r="J302" s="7" t="s">
        <v>500</v>
      </c>
      <c r="K302" s="13" t="str">
        <f t="shared" si="6"/>
        <v>753011</v>
      </c>
      <c r="L302" s="7"/>
      <c r="M302" s="7"/>
      <c r="N302" s="7"/>
      <c r="O302" s="7"/>
    </row>
    <row r="303" spans="8:15" ht="13.5">
      <c r="H303" s="12">
        <v>7530</v>
      </c>
      <c r="I303" s="7" t="s">
        <v>95</v>
      </c>
      <c r="J303" s="7" t="s">
        <v>501</v>
      </c>
      <c r="K303" s="13" t="str">
        <f t="shared" si="6"/>
        <v>753012</v>
      </c>
      <c r="L303" s="7"/>
      <c r="M303" s="7"/>
      <c r="N303" s="7"/>
      <c r="O303" s="7"/>
    </row>
    <row r="304" spans="8:15" ht="13.5">
      <c r="H304" s="12">
        <v>7530</v>
      </c>
      <c r="I304" s="7" t="s">
        <v>102</v>
      </c>
      <c r="J304" s="7" t="s">
        <v>502</v>
      </c>
      <c r="K304" s="13" t="str">
        <f t="shared" si="6"/>
        <v>753013</v>
      </c>
      <c r="L304" s="7"/>
      <c r="M304" s="7"/>
      <c r="N304" s="7"/>
      <c r="O304" s="7"/>
    </row>
    <row r="305" spans="8:15" ht="13.5">
      <c r="H305" s="12">
        <v>7530</v>
      </c>
      <c r="I305" s="7" t="s">
        <v>187</v>
      </c>
      <c r="J305" s="7" t="s">
        <v>593</v>
      </c>
      <c r="K305" s="13" t="str">
        <f t="shared" si="6"/>
        <v>753090</v>
      </c>
      <c r="L305" s="7"/>
      <c r="M305" s="7"/>
      <c r="N305" s="7"/>
      <c r="O305" s="7"/>
    </row>
    <row r="306" spans="8:15" ht="13.5">
      <c r="H306" s="12">
        <v>7540</v>
      </c>
      <c r="I306" s="7" t="s">
        <v>83</v>
      </c>
      <c r="J306" s="7" t="s">
        <v>503</v>
      </c>
      <c r="K306" s="13" t="str">
        <f t="shared" si="6"/>
        <v>754010</v>
      </c>
      <c r="L306" s="7"/>
      <c r="M306" s="7"/>
      <c r="N306" s="7"/>
      <c r="O306" s="7"/>
    </row>
    <row r="307" spans="8:15" ht="13.5">
      <c r="H307" s="12">
        <v>7540</v>
      </c>
      <c r="I307" s="7" t="s">
        <v>88</v>
      </c>
      <c r="J307" s="7" t="s">
        <v>594</v>
      </c>
      <c r="K307" s="13" t="str">
        <f t="shared" si="6"/>
        <v>754011</v>
      </c>
      <c r="L307" s="7"/>
      <c r="M307" s="7"/>
      <c r="N307" s="7"/>
      <c r="O307" s="7"/>
    </row>
    <row r="308" spans="8:15" ht="13.5">
      <c r="H308" s="12">
        <v>7540</v>
      </c>
      <c r="I308" s="7" t="s">
        <v>95</v>
      </c>
      <c r="J308" s="7" t="s">
        <v>504</v>
      </c>
      <c r="K308" s="13" t="str">
        <f>H308&amp;I308</f>
        <v>754012</v>
      </c>
      <c r="L308" s="7"/>
      <c r="M308" s="7"/>
      <c r="N308" s="7"/>
      <c r="O308" s="7"/>
    </row>
    <row r="309" spans="8:15" ht="13.5">
      <c r="H309" s="12">
        <v>7540</v>
      </c>
      <c r="I309" s="7" t="s">
        <v>187</v>
      </c>
      <c r="J309" s="7" t="s">
        <v>593</v>
      </c>
      <c r="K309" s="13" t="str">
        <f t="shared" si="6"/>
        <v>754090</v>
      </c>
      <c r="L309" s="7"/>
      <c r="M309" s="7"/>
      <c r="N309" s="7"/>
      <c r="O309" s="7"/>
    </row>
    <row r="310" spans="8:15" ht="13.5">
      <c r="H310" s="12">
        <v>7550</v>
      </c>
      <c r="I310" s="7" t="s">
        <v>83</v>
      </c>
      <c r="J310" s="7" t="s">
        <v>505</v>
      </c>
      <c r="K310" s="13" t="str">
        <f t="shared" si="6"/>
        <v>755010</v>
      </c>
      <c r="L310" s="7"/>
      <c r="M310" s="7"/>
      <c r="N310" s="7"/>
      <c r="O310" s="7"/>
    </row>
    <row r="311" spans="8:15" ht="13.5">
      <c r="H311" s="12">
        <v>7550</v>
      </c>
      <c r="I311" s="7" t="s">
        <v>88</v>
      </c>
      <c r="J311" s="7" t="s">
        <v>506</v>
      </c>
      <c r="K311" s="13" t="str">
        <f t="shared" si="6"/>
        <v>755011</v>
      </c>
      <c r="L311" s="7"/>
      <c r="M311" s="7"/>
      <c r="N311" s="7"/>
      <c r="O311" s="7"/>
    </row>
    <row r="312" spans="8:15" ht="13.5">
      <c r="H312" s="12">
        <v>7550</v>
      </c>
      <c r="I312" s="7" t="s">
        <v>95</v>
      </c>
      <c r="J312" s="7" t="s">
        <v>507</v>
      </c>
      <c r="K312" s="13" t="str">
        <f t="shared" si="6"/>
        <v>755012</v>
      </c>
      <c r="L312" s="7"/>
      <c r="M312" s="7"/>
      <c r="N312" s="7"/>
      <c r="O312" s="7"/>
    </row>
    <row r="313" spans="8:15" ht="13.5">
      <c r="H313" s="12">
        <v>7550</v>
      </c>
      <c r="I313" s="7" t="s">
        <v>102</v>
      </c>
      <c r="J313" s="7" t="s">
        <v>508</v>
      </c>
      <c r="K313" s="13" t="str">
        <f t="shared" si="6"/>
        <v>755013</v>
      </c>
      <c r="L313" s="7"/>
      <c r="M313" s="7"/>
      <c r="N313" s="7"/>
      <c r="O313" s="7"/>
    </row>
    <row r="314" spans="8:15" ht="13.5">
      <c r="H314" s="12">
        <v>7550</v>
      </c>
      <c r="I314" s="7" t="s">
        <v>109</v>
      </c>
      <c r="J314" s="7" t="s">
        <v>509</v>
      </c>
      <c r="K314" s="13" t="str">
        <f t="shared" si="6"/>
        <v>755014</v>
      </c>
      <c r="L314" s="7"/>
      <c r="M314" s="7"/>
      <c r="N314" s="7"/>
      <c r="O314" s="7"/>
    </row>
    <row r="315" spans="8:15" ht="13.5">
      <c r="H315" s="12">
        <v>7550</v>
      </c>
      <c r="I315" s="7" t="s">
        <v>116</v>
      </c>
      <c r="J315" s="7" t="s">
        <v>510</v>
      </c>
      <c r="K315" s="13" t="str">
        <f t="shared" si="6"/>
        <v>755015</v>
      </c>
      <c r="L315" s="7"/>
      <c r="M315" s="7"/>
      <c r="N315" s="7"/>
      <c r="O315" s="7"/>
    </row>
    <row r="316" spans="8:15" ht="13.5">
      <c r="H316" s="12">
        <v>7550</v>
      </c>
      <c r="I316" s="7" t="s">
        <v>123</v>
      </c>
      <c r="J316" s="7" t="s">
        <v>511</v>
      </c>
      <c r="K316" s="13" t="str">
        <f t="shared" si="6"/>
        <v>755016</v>
      </c>
      <c r="L316" s="7"/>
      <c r="M316" s="7"/>
      <c r="N316" s="7"/>
      <c r="O316" s="7"/>
    </row>
    <row r="317" spans="8:15" ht="13.5">
      <c r="H317" s="12">
        <v>7550</v>
      </c>
      <c r="I317" s="7" t="s">
        <v>130</v>
      </c>
      <c r="J317" s="7" t="s">
        <v>512</v>
      </c>
      <c r="K317" s="13" t="str">
        <f t="shared" si="6"/>
        <v>755017</v>
      </c>
      <c r="L317" s="7"/>
      <c r="M317" s="7"/>
      <c r="N317" s="7"/>
      <c r="O317" s="7"/>
    </row>
    <row r="318" spans="8:15" ht="13.5">
      <c r="H318" s="12">
        <v>7550</v>
      </c>
      <c r="I318" s="7" t="s">
        <v>137</v>
      </c>
      <c r="J318" s="7" t="s">
        <v>513</v>
      </c>
      <c r="K318" s="13" t="str">
        <f t="shared" si="6"/>
        <v>755018</v>
      </c>
      <c r="L318" s="7"/>
      <c r="M318" s="7"/>
      <c r="N318" s="7"/>
      <c r="O318" s="7"/>
    </row>
    <row r="319" spans="8:15" ht="13.5">
      <c r="H319" s="12">
        <v>7550</v>
      </c>
      <c r="I319" s="7" t="s">
        <v>187</v>
      </c>
      <c r="J319" s="7" t="s">
        <v>593</v>
      </c>
      <c r="K319" s="13" t="str">
        <f t="shared" si="6"/>
        <v>755090</v>
      </c>
      <c r="L319" s="7"/>
      <c r="M319" s="7"/>
      <c r="N319" s="7"/>
      <c r="O319" s="7"/>
    </row>
    <row r="320" spans="8:15" ht="13.5">
      <c r="H320" s="12">
        <v>7560</v>
      </c>
      <c r="I320" s="7" t="s">
        <v>83</v>
      </c>
      <c r="J320" s="7" t="s">
        <v>514</v>
      </c>
      <c r="K320" s="13" t="str">
        <f t="shared" si="6"/>
        <v>756010</v>
      </c>
      <c r="L320" s="7"/>
      <c r="M320" s="7"/>
      <c r="N320" s="7"/>
      <c r="O320" s="7"/>
    </row>
    <row r="321" spans="8:15" ht="13.5">
      <c r="H321" s="12">
        <v>7560</v>
      </c>
      <c r="I321" s="7" t="s">
        <v>88</v>
      </c>
      <c r="J321" s="7" t="s">
        <v>515</v>
      </c>
      <c r="K321" s="13" t="str">
        <f t="shared" si="6"/>
        <v>756011</v>
      </c>
      <c r="L321" s="7"/>
      <c r="M321" s="7"/>
      <c r="N321" s="7"/>
      <c r="O321" s="7"/>
    </row>
    <row r="322" spans="8:15" ht="13.5">
      <c r="H322" s="12">
        <v>7560</v>
      </c>
      <c r="I322" s="7" t="s">
        <v>95</v>
      </c>
      <c r="J322" s="7" t="s">
        <v>516</v>
      </c>
      <c r="K322" s="13" t="str">
        <f t="shared" si="6"/>
        <v>756012</v>
      </c>
      <c r="L322" s="7"/>
      <c r="M322" s="7"/>
      <c r="N322" s="7"/>
      <c r="O322" s="7"/>
    </row>
    <row r="323" spans="8:15" ht="13.5">
      <c r="H323" s="12">
        <v>7560</v>
      </c>
      <c r="I323" s="7" t="s">
        <v>187</v>
      </c>
      <c r="J323" s="7" t="s">
        <v>593</v>
      </c>
      <c r="K323" s="13" t="str">
        <f t="shared" si="6"/>
        <v>756090</v>
      </c>
      <c r="L323" s="7"/>
      <c r="M323" s="7"/>
      <c r="N323" s="7"/>
      <c r="O323" s="7"/>
    </row>
    <row r="324" spans="8:15" ht="13.5">
      <c r="H324" s="12">
        <v>7590</v>
      </c>
      <c r="I324" s="7" t="s">
        <v>187</v>
      </c>
      <c r="J324" s="7" t="s">
        <v>593</v>
      </c>
      <c r="K324" s="13" t="str">
        <f t="shared" si="6"/>
        <v>759090</v>
      </c>
      <c r="L324" s="7"/>
      <c r="M324" s="7"/>
      <c r="N324" s="7"/>
      <c r="O324" s="7"/>
    </row>
    <row r="325" spans="8:15" ht="13.5">
      <c r="H325" s="12">
        <v>8010</v>
      </c>
      <c r="I325" s="7" t="s">
        <v>83</v>
      </c>
      <c r="J325" s="7" t="s">
        <v>517</v>
      </c>
      <c r="K325" s="13" t="str">
        <f t="shared" si="6"/>
        <v>801010</v>
      </c>
      <c r="L325" s="7"/>
      <c r="M325" s="7"/>
      <c r="N325" s="7"/>
      <c r="O325" s="7"/>
    </row>
    <row r="326" spans="8:15" ht="13.5">
      <c r="H326" s="12">
        <v>8010</v>
      </c>
      <c r="I326" s="7" t="s">
        <v>88</v>
      </c>
      <c r="J326" s="7" t="s">
        <v>518</v>
      </c>
      <c r="K326" s="13" t="str">
        <f t="shared" si="6"/>
        <v>801011</v>
      </c>
      <c r="L326" s="7"/>
      <c r="M326" s="7"/>
      <c r="N326" s="7"/>
      <c r="O326" s="7"/>
    </row>
    <row r="327" spans="8:15" ht="13.5">
      <c r="H327" s="12">
        <v>8010</v>
      </c>
      <c r="I327" s="7" t="s">
        <v>187</v>
      </c>
      <c r="J327" s="7" t="s">
        <v>593</v>
      </c>
      <c r="K327" s="13" t="str">
        <f t="shared" si="6"/>
        <v>801090</v>
      </c>
      <c r="L327" s="7"/>
      <c r="M327" s="7"/>
      <c r="N327" s="7"/>
      <c r="O327" s="7"/>
    </row>
    <row r="328" spans="8:15" ht="13.5">
      <c r="H328" s="12">
        <v>8020</v>
      </c>
      <c r="I328" s="7" t="s">
        <v>83</v>
      </c>
      <c r="J328" s="7" t="s">
        <v>519</v>
      </c>
      <c r="K328" s="13" t="str">
        <f aca="true" t="shared" si="7" ref="K328:K396">H328&amp;I328</f>
        <v>802010</v>
      </c>
      <c r="L328" s="7"/>
      <c r="M328" s="7"/>
      <c r="N328" s="7"/>
      <c r="O328" s="7"/>
    </row>
    <row r="329" spans="8:15" ht="13.5">
      <c r="H329" s="12">
        <v>8020</v>
      </c>
      <c r="I329" s="7" t="s">
        <v>88</v>
      </c>
      <c r="J329" s="7" t="s">
        <v>520</v>
      </c>
      <c r="K329" s="13" t="str">
        <f t="shared" si="7"/>
        <v>802011</v>
      </c>
      <c r="L329" s="7"/>
      <c r="M329" s="7"/>
      <c r="N329" s="7"/>
      <c r="O329" s="7"/>
    </row>
    <row r="330" spans="8:15" ht="13.5">
      <c r="H330" s="12">
        <v>8020</v>
      </c>
      <c r="I330" s="7" t="s">
        <v>95</v>
      </c>
      <c r="J330" s="7" t="s">
        <v>521</v>
      </c>
      <c r="K330" s="13" t="str">
        <f t="shared" si="7"/>
        <v>802012</v>
      </c>
      <c r="L330" s="7"/>
      <c r="M330" s="7"/>
      <c r="N330" s="7"/>
      <c r="O330" s="7"/>
    </row>
    <row r="331" spans="8:15" ht="13.5">
      <c r="H331" s="12">
        <v>8020</v>
      </c>
      <c r="I331" s="7" t="s">
        <v>102</v>
      </c>
      <c r="J331" s="7" t="s">
        <v>522</v>
      </c>
      <c r="K331" s="13" t="str">
        <f t="shared" si="7"/>
        <v>802013</v>
      </c>
      <c r="L331" s="7"/>
      <c r="M331" s="7"/>
      <c r="N331" s="7"/>
      <c r="O331" s="7"/>
    </row>
    <row r="332" spans="8:15" ht="13.5">
      <c r="H332" s="12">
        <v>8020</v>
      </c>
      <c r="I332" s="7" t="s">
        <v>109</v>
      </c>
      <c r="J332" s="7" t="s">
        <v>523</v>
      </c>
      <c r="K332" s="13" t="str">
        <f t="shared" si="7"/>
        <v>802014</v>
      </c>
      <c r="L332" s="7"/>
      <c r="M332" s="7"/>
      <c r="N332" s="7"/>
      <c r="O332" s="7"/>
    </row>
    <row r="333" spans="8:15" ht="13.5">
      <c r="H333" s="12">
        <v>8020</v>
      </c>
      <c r="I333" s="7" t="s">
        <v>116</v>
      </c>
      <c r="J333" s="7" t="s">
        <v>524</v>
      </c>
      <c r="K333" s="13" t="str">
        <f t="shared" si="7"/>
        <v>802015</v>
      </c>
      <c r="L333" s="7"/>
      <c r="M333" s="7"/>
      <c r="N333" s="7"/>
      <c r="O333" s="7"/>
    </row>
    <row r="334" spans="8:15" ht="13.5">
      <c r="H334" s="12">
        <v>8020</v>
      </c>
      <c r="I334" s="7" t="s">
        <v>187</v>
      </c>
      <c r="J334" s="7" t="s">
        <v>593</v>
      </c>
      <c r="K334" s="13" t="str">
        <f t="shared" si="7"/>
        <v>802090</v>
      </c>
      <c r="L334" s="7"/>
      <c r="M334" s="7"/>
      <c r="N334" s="7"/>
      <c r="O334" s="7"/>
    </row>
    <row r="335" spans="8:15" ht="13.5">
      <c r="H335" s="12">
        <v>8030</v>
      </c>
      <c r="I335" s="7" t="s">
        <v>83</v>
      </c>
      <c r="J335" s="7" t="s">
        <v>254</v>
      </c>
      <c r="K335" s="13" t="str">
        <f t="shared" si="7"/>
        <v>803010</v>
      </c>
      <c r="L335" s="7"/>
      <c r="M335" s="7"/>
      <c r="N335" s="7"/>
      <c r="O335" s="7"/>
    </row>
    <row r="336" spans="8:15" ht="13.5">
      <c r="H336" s="12">
        <v>8040</v>
      </c>
      <c r="I336" s="7" t="s">
        <v>79</v>
      </c>
      <c r="J336" s="7" t="s">
        <v>525</v>
      </c>
      <c r="K336" s="13" t="str">
        <f t="shared" si="7"/>
        <v>804010</v>
      </c>
      <c r="L336" s="7"/>
      <c r="M336" s="7"/>
      <c r="N336" s="7"/>
      <c r="O336" s="7"/>
    </row>
    <row r="337" spans="8:15" ht="13.5">
      <c r="H337" s="12">
        <v>8040</v>
      </c>
      <c r="I337" s="7" t="s">
        <v>360</v>
      </c>
      <c r="J337" s="7" t="s">
        <v>593</v>
      </c>
      <c r="K337" s="13" t="str">
        <f>H337&amp;I337</f>
        <v>804090</v>
      </c>
      <c r="L337" s="7"/>
      <c r="M337" s="7"/>
      <c r="N337" s="7"/>
      <c r="O337" s="7"/>
    </row>
    <row r="338" spans="8:15" ht="13.5">
      <c r="H338" s="12">
        <v>8050</v>
      </c>
      <c r="I338" s="7" t="s">
        <v>79</v>
      </c>
      <c r="J338" s="7" t="s">
        <v>260</v>
      </c>
      <c r="K338" s="13" t="str">
        <f t="shared" si="7"/>
        <v>805010</v>
      </c>
      <c r="L338" s="7"/>
      <c r="M338" s="7"/>
      <c r="N338" s="7"/>
      <c r="O338" s="7"/>
    </row>
    <row r="339" spans="8:15" ht="13.5">
      <c r="H339" s="12">
        <v>8510</v>
      </c>
      <c r="I339" s="7" t="s">
        <v>83</v>
      </c>
      <c r="J339" s="7" t="s">
        <v>526</v>
      </c>
      <c r="K339" s="13" t="str">
        <f t="shared" si="7"/>
        <v>851010</v>
      </c>
      <c r="L339" s="7"/>
      <c r="M339" s="7"/>
      <c r="N339" s="7"/>
      <c r="O339" s="7"/>
    </row>
    <row r="340" spans="8:15" ht="13.5">
      <c r="H340" s="12">
        <v>8510</v>
      </c>
      <c r="I340" s="7" t="s">
        <v>88</v>
      </c>
      <c r="J340" s="7" t="s">
        <v>527</v>
      </c>
      <c r="K340" s="13" t="str">
        <f t="shared" si="7"/>
        <v>851011</v>
      </c>
      <c r="L340" s="7"/>
      <c r="M340" s="7"/>
      <c r="N340" s="7"/>
      <c r="O340" s="7"/>
    </row>
    <row r="341" spans="8:15" ht="13.5">
      <c r="H341" s="12">
        <v>8510</v>
      </c>
      <c r="I341" s="7" t="s">
        <v>187</v>
      </c>
      <c r="J341" s="7" t="s">
        <v>593</v>
      </c>
      <c r="K341" s="13" t="str">
        <f t="shared" si="7"/>
        <v>851090</v>
      </c>
      <c r="L341" s="7"/>
      <c r="M341" s="7"/>
      <c r="N341" s="7"/>
      <c r="O341" s="7"/>
    </row>
    <row r="342" spans="8:15" ht="13.5">
      <c r="H342" s="12">
        <v>8515</v>
      </c>
      <c r="I342" s="7" t="s">
        <v>83</v>
      </c>
      <c r="J342" s="7" t="s">
        <v>528</v>
      </c>
      <c r="K342" s="13" t="str">
        <f t="shared" si="7"/>
        <v>851510</v>
      </c>
      <c r="L342" s="7"/>
      <c r="M342" s="7"/>
      <c r="N342" s="7"/>
      <c r="O342" s="7"/>
    </row>
    <row r="343" spans="8:15" ht="13.5">
      <c r="H343" s="12">
        <v>8515</v>
      </c>
      <c r="I343" s="7" t="s">
        <v>88</v>
      </c>
      <c r="J343" s="7" t="s">
        <v>529</v>
      </c>
      <c r="K343" s="13" t="str">
        <f t="shared" si="7"/>
        <v>851511</v>
      </c>
      <c r="L343" s="7"/>
      <c r="M343" s="7"/>
      <c r="N343" s="7"/>
      <c r="O343" s="7"/>
    </row>
    <row r="344" spans="8:15" ht="13.5">
      <c r="H344" s="12">
        <v>8515</v>
      </c>
      <c r="I344" s="7" t="s">
        <v>95</v>
      </c>
      <c r="J344" s="7" t="s">
        <v>530</v>
      </c>
      <c r="K344" s="13" t="str">
        <f t="shared" si="7"/>
        <v>851512</v>
      </c>
      <c r="L344" s="7"/>
      <c r="M344" s="7"/>
      <c r="N344" s="7"/>
      <c r="O344" s="7"/>
    </row>
    <row r="345" spans="8:15" ht="13.5">
      <c r="H345" s="12">
        <v>8515</v>
      </c>
      <c r="I345" s="7" t="s">
        <v>102</v>
      </c>
      <c r="J345" s="7" t="s">
        <v>531</v>
      </c>
      <c r="K345" s="13" t="str">
        <f t="shared" si="7"/>
        <v>851513</v>
      </c>
      <c r="L345" s="7"/>
      <c r="M345" s="7"/>
      <c r="N345" s="7"/>
      <c r="O345" s="7"/>
    </row>
    <row r="346" spans="8:15" ht="13.5">
      <c r="H346" s="12">
        <v>8515</v>
      </c>
      <c r="I346" s="7" t="s">
        <v>109</v>
      </c>
      <c r="J346" s="7" t="s">
        <v>532</v>
      </c>
      <c r="K346" s="13" t="str">
        <f t="shared" si="7"/>
        <v>851514</v>
      </c>
      <c r="L346" s="7"/>
      <c r="M346" s="7"/>
      <c r="N346" s="7"/>
      <c r="O346" s="7"/>
    </row>
    <row r="347" spans="8:15" ht="13.5">
      <c r="H347" s="12">
        <v>8515</v>
      </c>
      <c r="I347" s="7" t="s">
        <v>187</v>
      </c>
      <c r="J347" s="7" t="s">
        <v>593</v>
      </c>
      <c r="K347" s="13" t="str">
        <f t="shared" si="7"/>
        <v>851590</v>
      </c>
      <c r="L347" s="7"/>
      <c r="M347" s="7"/>
      <c r="N347" s="7"/>
      <c r="O347" s="7"/>
    </row>
    <row r="348" spans="8:15" ht="13.5">
      <c r="H348" s="12">
        <v>8521</v>
      </c>
      <c r="I348" s="7" t="s">
        <v>83</v>
      </c>
      <c r="J348" s="7" t="s">
        <v>533</v>
      </c>
      <c r="K348" s="13" t="str">
        <f t="shared" si="7"/>
        <v>852110</v>
      </c>
      <c r="L348" s="7"/>
      <c r="M348" s="7"/>
      <c r="N348" s="7"/>
      <c r="O348" s="7"/>
    </row>
    <row r="349" spans="8:15" ht="13.5">
      <c r="H349" s="12">
        <v>8521</v>
      </c>
      <c r="I349" s="7" t="s">
        <v>88</v>
      </c>
      <c r="J349" s="7" t="s">
        <v>534</v>
      </c>
      <c r="K349" s="13" t="str">
        <f t="shared" si="7"/>
        <v>852111</v>
      </c>
      <c r="L349" s="7"/>
      <c r="M349" s="7"/>
      <c r="N349" s="7"/>
      <c r="O349" s="7"/>
    </row>
    <row r="350" spans="8:15" ht="13.5">
      <c r="H350" s="12">
        <v>8521</v>
      </c>
      <c r="I350" s="7" t="s">
        <v>95</v>
      </c>
      <c r="J350" s="7" t="s">
        <v>535</v>
      </c>
      <c r="K350" s="13" t="str">
        <f t="shared" si="7"/>
        <v>852112</v>
      </c>
      <c r="L350" s="7"/>
      <c r="M350" s="7"/>
      <c r="N350" s="7"/>
      <c r="O350" s="7"/>
    </row>
    <row r="351" spans="8:15" ht="13.5">
      <c r="H351" s="12">
        <v>8521</v>
      </c>
      <c r="I351" s="7" t="s">
        <v>102</v>
      </c>
      <c r="J351" s="7" t="s">
        <v>536</v>
      </c>
      <c r="K351" s="13" t="str">
        <f t="shared" si="7"/>
        <v>852113</v>
      </c>
      <c r="L351" s="7"/>
      <c r="M351" s="7"/>
      <c r="N351" s="7"/>
      <c r="O351" s="7"/>
    </row>
    <row r="352" spans="8:15" ht="13.5">
      <c r="H352" s="12">
        <v>8521</v>
      </c>
      <c r="I352" s="7" t="s">
        <v>187</v>
      </c>
      <c r="J352" s="7" t="s">
        <v>593</v>
      </c>
      <c r="K352" s="13" t="str">
        <f t="shared" si="7"/>
        <v>852190</v>
      </c>
      <c r="L352" s="7"/>
      <c r="M352" s="7"/>
      <c r="N352" s="7"/>
      <c r="O352" s="7"/>
    </row>
    <row r="353" spans="8:15" ht="13.5">
      <c r="H353" s="12">
        <v>8525</v>
      </c>
      <c r="I353" s="7" t="s">
        <v>83</v>
      </c>
      <c r="J353" s="7" t="s">
        <v>537</v>
      </c>
      <c r="K353" s="13" t="str">
        <f t="shared" si="7"/>
        <v>852510</v>
      </c>
      <c r="L353" s="7"/>
      <c r="M353" s="7"/>
      <c r="N353" s="7"/>
      <c r="O353" s="7"/>
    </row>
    <row r="354" spans="8:15" ht="13.5">
      <c r="H354" s="12">
        <v>8525</v>
      </c>
      <c r="I354" s="7" t="s">
        <v>88</v>
      </c>
      <c r="J354" s="7" t="s">
        <v>538</v>
      </c>
      <c r="K354" s="13" t="str">
        <f t="shared" si="7"/>
        <v>852511</v>
      </c>
      <c r="L354" s="7"/>
      <c r="M354" s="7"/>
      <c r="N354" s="7"/>
      <c r="O354" s="7"/>
    </row>
    <row r="355" spans="8:15" ht="13.5">
      <c r="H355" s="12">
        <v>8525</v>
      </c>
      <c r="I355" s="7" t="s">
        <v>95</v>
      </c>
      <c r="J355" s="7" t="s">
        <v>539</v>
      </c>
      <c r="K355" s="13" t="str">
        <f t="shared" si="7"/>
        <v>852512</v>
      </c>
      <c r="L355" s="7"/>
      <c r="M355" s="7"/>
      <c r="N355" s="7"/>
      <c r="O355" s="7"/>
    </row>
    <row r="356" spans="8:15" ht="13.5">
      <c r="H356" s="12">
        <v>8525</v>
      </c>
      <c r="I356" s="7" t="s">
        <v>102</v>
      </c>
      <c r="J356" s="7" t="s">
        <v>540</v>
      </c>
      <c r="K356" s="13" t="str">
        <f t="shared" si="7"/>
        <v>852513</v>
      </c>
      <c r="L356" s="7"/>
      <c r="M356" s="7"/>
      <c r="N356" s="7"/>
      <c r="O356" s="7"/>
    </row>
    <row r="357" spans="8:15" ht="13.5">
      <c r="H357" s="12">
        <v>8525</v>
      </c>
      <c r="I357" s="7" t="s">
        <v>109</v>
      </c>
      <c r="J357" s="7" t="s">
        <v>541</v>
      </c>
      <c r="K357" s="13" t="str">
        <f t="shared" si="7"/>
        <v>852514</v>
      </c>
      <c r="L357" s="7"/>
      <c r="M357" s="7"/>
      <c r="N357" s="7"/>
      <c r="O357" s="7"/>
    </row>
    <row r="358" spans="8:15" ht="13.5">
      <c r="H358" s="12">
        <v>8525</v>
      </c>
      <c r="I358" s="7" t="s">
        <v>116</v>
      </c>
      <c r="J358" s="7" t="s">
        <v>542</v>
      </c>
      <c r="K358" s="13" t="str">
        <f t="shared" si="7"/>
        <v>852515</v>
      </c>
      <c r="L358" s="7"/>
      <c r="M358" s="7"/>
      <c r="N358" s="7"/>
      <c r="O358" s="7"/>
    </row>
    <row r="359" spans="8:15" ht="13.5">
      <c r="H359" s="12">
        <v>8525</v>
      </c>
      <c r="I359" s="7" t="s">
        <v>123</v>
      </c>
      <c r="J359" s="7" t="s">
        <v>543</v>
      </c>
      <c r="K359" s="13" t="str">
        <f t="shared" si="7"/>
        <v>852516</v>
      </c>
      <c r="L359" s="7"/>
      <c r="M359" s="7"/>
      <c r="N359" s="7"/>
      <c r="O359" s="7"/>
    </row>
    <row r="360" spans="8:15" ht="13.5">
      <c r="H360" s="12">
        <v>8525</v>
      </c>
      <c r="I360" s="7" t="s">
        <v>130</v>
      </c>
      <c r="J360" s="7" t="s">
        <v>544</v>
      </c>
      <c r="K360" s="13" t="str">
        <f t="shared" si="7"/>
        <v>852517</v>
      </c>
      <c r="L360" s="7"/>
      <c r="M360" s="7"/>
      <c r="N360" s="7"/>
      <c r="O360" s="7"/>
    </row>
    <row r="361" spans="8:15" ht="13.5">
      <c r="H361" s="12">
        <v>8525</v>
      </c>
      <c r="I361" s="7" t="s">
        <v>137</v>
      </c>
      <c r="J361" s="7" t="s">
        <v>545</v>
      </c>
      <c r="K361" s="13" t="str">
        <f t="shared" si="7"/>
        <v>852518</v>
      </c>
      <c r="L361" s="7"/>
      <c r="M361" s="7"/>
      <c r="N361" s="7"/>
      <c r="O361" s="7"/>
    </row>
    <row r="362" spans="8:15" ht="13.5">
      <c r="H362" s="12">
        <v>8525</v>
      </c>
      <c r="I362" s="7" t="s">
        <v>696</v>
      </c>
      <c r="J362" s="7" t="s">
        <v>697</v>
      </c>
      <c r="K362" s="13" t="str">
        <f t="shared" si="7"/>
        <v>852519</v>
      </c>
      <c r="L362" s="7"/>
      <c r="M362" s="7"/>
      <c r="N362" s="7"/>
      <c r="O362" s="7"/>
    </row>
    <row r="363" spans="8:15" ht="13.5">
      <c r="H363" s="12">
        <v>8525</v>
      </c>
      <c r="I363" s="7" t="s">
        <v>187</v>
      </c>
      <c r="J363" s="7" t="s">
        <v>593</v>
      </c>
      <c r="K363" s="13" t="str">
        <f t="shared" si="7"/>
        <v>852590</v>
      </c>
      <c r="L363" s="7"/>
      <c r="M363" s="7"/>
      <c r="N363" s="7"/>
      <c r="O363" s="7"/>
    </row>
    <row r="364" spans="8:15" ht="13.5">
      <c r="H364" s="12">
        <v>8530</v>
      </c>
      <c r="I364" s="7" t="s">
        <v>83</v>
      </c>
      <c r="J364" s="7" t="s">
        <v>546</v>
      </c>
      <c r="K364" s="13" t="str">
        <f t="shared" si="7"/>
        <v>853010</v>
      </c>
      <c r="L364" s="7"/>
      <c r="M364" s="7"/>
      <c r="N364" s="7"/>
      <c r="O364" s="7"/>
    </row>
    <row r="365" spans="8:15" ht="13.5">
      <c r="H365" s="12">
        <v>8530</v>
      </c>
      <c r="I365" s="7" t="s">
        <v>88</v>
      </c>
      <c r="J365" s="7" t="s">
        <v>547</v>
      </c>
      <c r="K365" s="13" t="str">
        <f t="shared" si="7"/>
        <v>853011</v>
      </c>
      <c r="L365" s="7"/>
      <c r="M365" s="7"/>
      <c r="N365" s="7"/>
      <c r="O365" s="7"/>
    </row>
    <row r="366" spans="8:15" ht="13.5">
      <c r="H366" s="12">
        <v>8530</v>
      </c>
      <c r="I366" s="7" t="s">
        <v>95</v>
      </c>
      <c r="J366" s="7" t="s">
        <v>548</v>
      </c>
      <c r="K366" s="13" t="str">
        <f t="shared" si="7"/>
        <v>853012</v>
      </c>
      <c r="L366" s="7"/>
      <c r="M366" s="7"/>
      <c r="N366" s="7"/>
      <c r="O366" s="7"/>
    </row>
    <row r="367" spans="8:15" ht="13.5">
      <c r="H367" s="12">
        <v>8530</v>
      </c>
      <c r="I367" s="7" t="s">
        <v>187</v>
      </c>
      <c r="J367" s="7" t="s">
        <v>593</v>
      </c>
      <c r="K367" s="13" t="str">
        <f t="shared" si="7"/>
        <v>853090</v>
      </c>
      <c r="L367" s="7"/>
      <c r="M367" s="7"/>
      <c r="N367" s="7"/>
      <c r="O367" s="7"/>
    </row>
    <row r="368" spans="8:15" ht="13.5">
      <c r="H368" s="12">
        <v>8535</v>
      </c>
      <c r="I368" s="7" t="s">
        <v>83</v>
      </c>
      <c r="J368" s="7" t="s">
        <v>549</v>
      </c>
      <c r="K368" s="13" t="str">
        <f t="shared" si="7"/>
        <v>853510</v>
      </c>
      <c r="L368" s="7"/>
      <c r="M368" s="7"/>
      <c r="N368" s="7"/>
      <c r="O368" s="7"/>
    </row>
    <row r="369" spans="8:15" ht="13.5">
      <c r="H369" s="12">
        <v>8535</v>
      </c>
      <c r="I369" s="7" t="s">
        <v>88</v>
      </c>
      <c r="J369" s="7" t="s">
        <v>550</v>
      </c>
      <c r="K369" s="13" t="str">
        <f t="shared" si="7"/>
        <v>853511</v>
      </c>
      <c r="L369" s="7"/>
      <c r="M369" s="7"/>
      <c r="N369" s="7"/>
      <c r="O369" s="7"/>
    </row>
    <row r="370" spans="8:15" ht="13.5">
      <c r="H370" s="12">
        <v>8535</v>
      </c>
      <c r="I370" s="7" t="s">
        <v>187</v>
      </c>
      <c r="J370" s="7" t="s">
        <v>593</v>
      </c>
      <c r="K370" s="13" t="str">
        <f t="shared" si="7"/>
        <v>853590</v>
      </c>
      <c r="L370" s="7"/>
      <c r="M370" s="7"/>
      <c r="N370" s="7"/>
      <c r="O370" s="7"/>
    </row>
    <row r="371" spans="8:15" ht="13.5">
      <c r="H371" s="12">
        <v>8540</v>
      </c>
      <c r="I371" s="7" t="s">
        <v>83</v>
      </c>
      <c r="J371" s="7" t="s">
        <v>551</v>
      </c>
      <c r="K371" s="13" t="str">
        <f t="shared" si="7"/>
        <v>854010</v>
      </c>
      <c r="L371" s="7"/>
      <c r="M371" s="7"/>
      <c r="N371" s="7"/>
      <c r="O371" s="7"/>
    </row>
    <row r="372" spans="8:15" ht="13.5">
      <c r="H372" s="12">
        <v>8540</v>
      </c>
      <c r="I372" s="7" t="s">
        <v>88</v>
      </c>
      <c r="J372" s="7" t="s">
        <v>552</v>
      </c>
      <c r="K372" s="13" t="str">
        <f t="shared" si="7"/>
        <v>854011</v>
      </c>
      <c r="L372" s="7"/>
      <c r="M372" s="7"/>
      <c r="N372" s="7"/>
      <c r="O372" s="7"/>
    </row>
    <row r="373" spans="8:15" ht="13.5">
      <c r="H373" s="12">
        <v>8540</v>
      </c>
      <c r="I373" s="7" t="s">
        <v>95</v>
      </c>
      <c r="J373" s="7" t="s">
        <v>553</v>
      </c>
      <c r="K373" s="13" t="str">
        <f t="shared" si="7"/>
        <v>854012</v>
      </c>
      <c r="L373" s="7"/>
      <c r="M373" s="7"/>
      <c r="N373" s="7"/>
      <c r="O373" s="7"/>
    </row>
    <row r="374" spans="8:15" ht="13.5">
      <c r="H374" s="12">
        <v>8540</v>
      </c>
      <c r="I374" s="7" t="s">
        <v>102</v>
      </c>
      <c r="J374" s="7" t="s">
        <v>554</v>
      </c>
      <c r="K374" s="13" t="str">
        <f t="shared" si="7"/>
        <v>854013</v>
      </c>
      <c r="L374" s="7"/>
      <c r="M374" s="7"/>
      <c r="N374" s="7"/>
      <c r="O374" s="7"/>
    </row>
    <row r="375" spans="8:15" ht="13.5">
      <c r="H375" s="12">
        <v>8540</v>
      </c>
      <c r="I375" s="7" t="s">
        <v>109</v>
      </c>
      <c r="J375" s="7" t="s">
        <v>555</v>
      </c>
      <c r="K375" s="13" t="str">
        <f t="shared" si="7"/>
        <v>854014</v>
      </c>
      <c r="L375" s="7"/>
      <c r="M375" s="7"/>
      <c r="N375" s="7"/>
      <c r="O375" s="7"/>
    </row>
    <row r="376" spans="8:15" ht="13.5">
      <c r="H376" s="12">
        <v>8540</v>
      </c>
      <c r="I376" s="7" t="s">
        <v>116</v>
      </c>
      <c r="J376" s="7" t="s">
        <v>556</v>
      </c>
      <c r="K376" s="13" t="str">
        <f t="shared" si="7"/>
        <v>854015</v>
      </c>
      <c r="L376" s="7"/>
      <c r="M376" s="7"/>
      <c r="N376" s="7"/>
      <c r="O376" s="7"/>
    </row>
    <row r="377" spans="8:15" ht="13.5">
      <c r="H377" s="12">
        <v>8540</v>
      </c>
      <c r="I377" s="7" t="s">
        <v>123</v>
      </c>
      <c r="J377" s="7" t="s">
        <v>557</v>
      </c>
      <c r="K377" s="13" t="str">
        <f t="shared" si="7"/>
        <v>854016</v>
      </c>
      <c r="L377" s="7" t="s">
        <v>561</v>
      </c>
      <c r="M377" s="7"/>
      <c r="N377" s="7"/>
      <c r="O377" s="7"/>
    </row>
    <row r="378" spans="8:15" ht="13.5">
      <c r="H378" s="12">
        <v>8540</v>
      </c>
      <c r="I378" s="7" t="s">
        <v>130</v>
      </c>
      <c r="J378" s="7" t="s">
        <v>558</v>
      </c>
      <c r="K378" s="13" t="str">
        <f t="shared" si="7"/>
        <v>854017</v>
      </c>
      <c r="L378" s="7" t="s">
        <v>563</v>
      </c>
      <c r="M378" s="7"/>
      <c r="N378" s="7"/>
      <c r="O378" s="7"/>
    </row>
    <row r="379" spans="8:15" ht="13.5">
      <c r="H379" s="12">
        <v>8540</v>
      </c>
      <c r="I379" s="7" t="s">
        <v>137</v>
      </c>
      <c r="J379" s="7" t="s">
        <v>559</v>
      </c>
      <c r="K379" s="13" t="str">
        <f t="shared" si="7"/>
        <v>854018</v>
      </c>
      <c r="L379" s="7" t="s">
        <v>565</v>
      </c>
      <c r="M379" s="7"/>
      <c r="N379" s="7"/>
      <c r="O379" s="7"/>
    </row>
    <row r="380" spans="8:15" ht="13.5">
      <c r="H380" s="12">
        <v>8540</v>
      </c>
      <c r="I380" s="7" t="s">
        <v>187</v>
      </c>
      <c r="J380" s="7" t="s">
        <v>593</v>
      </c>
      <c r="K380" s="13" t="str">
        <f t="shared" si="7"/>
        <v>854090</v>
      </c>
      <c r="L380" s="7"/>
      <c r="M380" s="7"/>
      <c r="N380" s="7"/>
      <c r="O380" s="7"/>
    </row>
    <row r="381" spans="8:15" ht="13.5">
      <c r="H381" s="12">
        <v>8545</v>
      </c>
      <c r="I381" s="7" t="s">
        <v>83</v>
      </c>
      <c r="J381" s="7" t="s">
        <v>560</v>
      </c>
      <c r="K381" s="13" t="str">
        <f t="shared" si="7"/>
        <v>854510</v>
      </c>
      <c r="L381" s="7"/>
      <c r="M381" s="7"/>
      <c r="N381" s="7"/>
      <c r="O381" s="7"/>
    </row>
    <row r="382" spans="8:15" ht="13.5">
      <c r="H382" s="12">
        <v>8545</v>
      </c>
      <c r="I382" s="7" t="s">
        <v>88</v>
      </c>
      <c r="J382" s="7" t="s">
        <v>562</v>
      </c>
      <c r="K382" s="13" t="str">
        <f t="shared" si="7"/>
        <v>854511</v>
      </c>
      <c r="L382" s="7"/>
      <c r="M382" s="7"/>
      <c r="N382" s="7"/>
      <c r="O382" s="7"/>
    </row>
    <row r="383" spans="8:15" ht="13.5">
      <c r="H383" s="12">
        <v>8545</v>
      </c>
      <c r="I383" s="7" t="s">
        <v>95</v>
      </c>
      <c r="J383" s="7" t="s">
        <v>564</v>
      </c>
      <c r="K383" s="13" t="str">
        <f t="shared" si="7"/>
        <v>854512</v>
      </c>
      <c r="L383" s="7"/>
      <c r="M383" s="7"/>
      <c r="N383" s="7"/>
      <c r="O383" s="7"/>
    </row>
    <row r="384" spans="8:15" ht="13.5">
      <c r="H384" s="12">
        <v>8545</v>
      </c>
      <c r="I384" s="7" t="s">
        <v>187</v>
      </c>
      <c r="J384" s="7" t="s">
        <v>593</v>
      </c>
      <c r="K384" s="13" t="str">
        <f t="shared" si="7"/>
        <v>854590</v>
      </c>
      <c r="L384" s="7"/>
      <c r="M384" s="7"/>
      <c r="N384" s="7"/>
      <c r="O384" s="7"/>
    </row>
    <row r="385" spans="8:15" ht="13.5">
      <c r="H385" s="12">
        <v>8550</v>
      </c>
      <c r="I385" s="7" t="s">
        <v>83</v>
      </c>
      <c r="J385" s="7" t="s">
        <v>566</v>
      </c>
      <c r="K385" s="13" t="str">
        <f t="shared" si="7"/>
        <v>855010</v>
      </c>
      <c r="L385" s="7"/>
      <c r="M385" s="7"/>
      <c r="N385" s="7"/>
      <c r="O385" s="7"/>
    </row>
    <row r="386" spans="8:15" ht="13.5">
      <c r="H386" s="12">
        <v>8550</v>
      </c>
      <c r="I386" s="7" t="s">
        <v>88</v>
      </c>
      <c r="J386" s="7" t="s">
        <v>567</v>
      </c>
      <c r="K386" s="13" t="str">
        <f t="shared" si="7"/>
        <v>855011</v>
      </c>
      <c r="L386" s="7"/>
      <c r="M386" s="7"/>
      <c r="N386" s="7"/>
      <c r="O386" s="7"/>
    </row>
    <row r="387" spans="8:15" ht="13.5">
      <c r="H387" s="12">
        <v>8550</v>
      </c>
      <c r="I387" s="7" t="s">
        <v>187</v>
      </c>
      <c r="J387" s="7" t="s">
        <v>593</v>
      </c>
      <c r="K387" s="13" t="str">
        <f t="shared" si="7"/>
        <v>855090</v>
      </c>
      <c r="L387" s="7"/>
      <c r="M387" s="7"/>
      <c r="N387" s="7"/>
      <c r="O387" s="7"/>
    </row>
    <row r="388" spans="8:15" ht="13.5">
      <c r="H388" s="12">
        <v>8555</v>
      </c>
      <c r="I388" s="7" t="s">
        <v>83</v>
      </c>
      <c r="J388" s="7" t="s">
        <v>568</v>
      </c>
      <c r="K388" s="13" t="str">
        <f t="shared" si="7"/>
        <v>855510</v>
      </c>
      <c r="L388" s="7"/>
      <c r="M388" s="7"/>
      <c r="N388" s="7"/>
      <c r="O388" s="7"/>
    </row>
    <row r="389" spans="8:15" ht="13.5">
      <c r="H389" s="12">
        <v>8555</v>
      </c>
      <c r="I389" s="7" t="s">
        <v>88</v>
      </c>
      <c r="J389" s="7" t="s">
        <v>569</v>
      </c>
      <c r="K389" s="13" t="str">
        <f t="shared" si="7"/>
        <v>855511</v>
      </c>
      <c r="L389" s="7"/>
      <c r="M389" s="7"/>
      <c r="N389" s="7"/>
      <c r="O389" s="7"/>
    </row>
    <row r="390" spans="8:15" ht="13.5">
      <c r="H390" s="12">
        <v>8555</v>
      </c>
      <c r="I390" s="7" t="s">
        <v>187</v>
      </c>
      <c r="J390" s="7" t="s">
        <v>593</v>
      </c>
      <c r="K390" s="13" t="str">
        <f t="shared" si="7"/>
        <v>855590</v>
      </c>
      <c r="L390" s="7"/>
      <c r="M390" s="7"/>
      <c r="N390" s="7"/>
      <c r="O390" s="7"/>
    </row>
    <row r="391" spans="8:15" ht="13.5">
      <c r="H391" s="12">
        <v>8560</v>
      </c>
      <c r="I391" s="7" t="s">
        <v>83</v>
      </c>
      <c r="J391" s="7" t="s">
        <v>570</v>
      </c>
      <c r="K391" s="13" t="str">
        <f t="shared" si="7"/>
        <v>856010</v>
      </c>
      <c r="L391" s="7"/>
      <c r="M391" s="7"/>
      <c r="N391" s="7"/>
      <c r="O391" s="7"/>
    </row>
    <row r="392" spans="8:15" ht="13.5">
      <c r="H392" s="12">
        <v>8560</v>
      </c>
      <c r="I392" s="7" t="s">
        <v>88</v>
      </c>
      <c r="J392" s="7" t="s">
        <v>571</v>
      </c>
      <c r="K392" s="13" t="str">
        <f t="shared" si="7"/>
        <v>856011</v>
      </c>
      <c r="L392" s="7"/>
      <c r="M392" s="7"/>
      <c r="N392" s="7"/>
      <c r="O392" s="7"/>
    </row>
    <row r="393" spans="8:15" ht="13.5">
      <c r="H393" s="12">
        <v>8560</v>
      </c>
      <c r="I393" s="7" t="s">
        <v>187</v>
      </c>
      <c r="J393" s="7" t="s">
        <v>593</v>
      </c>
      <c r="K393" s="13" t="str">
        <f t="shared" si="7"/>
        <v>856090</v>
      </c>
      <c r="L393" s="7"/>
      <c r="M393" s="7"/>
      <c r="N393" s="7"/>
      <c r="O393" s="7"/>
    </row>
    <row r="394" spans="8:15" ht="13.5">
      <c r="H394" s="12">
        <v>8565</v>
      </c>
      <c r="I394" s="7" t="s">
        <v>83</v>
      </c>
      <c r="J394" s="7" t="s">
        <v>572</v>
      </c>
      <c r="K394" s="13" t="str">
        <f t="shared" si="7"/>
        <v>856510</v>
      </c>
      <c r="L394" s="7"/>
      <c r="M394" s="7"/>
      <c r="N394" s="7"/>
      <c r="O394" s="7"/>
    </row>
    <row r="395" spans="8:15" ht="13.5">
      <c r="H395" s="12">
        <v>8565</v>
      </c>
      <c r="I395" s="7" t="s">
        <v>88</v>
      </c>
      <c r="J395" s="7" t="s">
        <v>573</v>
      </c>
      <c r="K395" s="13" t="str">
        <f t="shared" si="7"/>
        <v>856511</v>
      </c>
      <c r="L395" s="7"/>
      <c r="M395" s="7"/>
      <c r="N395" s="7"/>
      <c r="O395" s="7"/>
    </row>
    <row r="396" spans="8:15" ht="13.5">
      <c r="H396" s="12">
        <v>8565</v>
      </c>
      <c r="I396" s="7" t="s">
        <v>187</v>
      </c>
      <c r="J396" s="7" t="s">
        <v>593</v>
      </c>
      <c r="K396" s="13" t="str">
        <f t="shared" si="7"/>
        <v>856590</v>
      </c>
      <c r="L396" s="7"/>
      <c r="M396" s="7"/>
      <c r="N396" s="7"/>
      <c r="O396" s="7"/>
    </row>
    <row r="397" spans="8:15" ht="13.5">
      <c r="H397" s="12">
        <v>8570</v>
      </c>
      <c r="I397" s="7" t="s">
        <v>83</v>
      </c>
      <c r="J397" s="7" t="s">
        <v>574</v>
      </c>
      <c r="K397" s="13" t="str">
        <f aca="true" t="shared" si="8" ref="K397:K417">H397&amp;I397</f>
        <v>857010</v>
      </c>
      <c r="L397" s="7"/>
      <c r="M397" s="7"/>
      <c r="N397" s="7"/>
      <c r="O397" s="7"/>
    </row>
    <row r="398" spans="8:15" ht="13.5">
      <c r="H398" s="12">
        <v>8570</v>
      </c>
      <c r="I398" s="7" t="s">
        <v>88</v>
      </c>
      <c r="J398" s="7" t="s">
        <v>575</v>
      </c>
      <c r="K398" s="13" t="str">
        <f t="shared" si="8"/>
        <v>857011</v>
      </c>
      <c r="L398" s="7"/>
      <c r="M398" s="7"/>
      <c r="N398" s="7"/>
      <c r="O398" s="7"/>
    </row>
    <row r="399" spans="8:15" ht="13.5">
      <c r="H399" s="12">
        <v>8570</v>
      </c>
      <c r="I399" s="7" t="s">
        <v>95</v>
      </c>
      <c r="J399" s="7" t="s">
        <v>576</v>
      </c>
      <c r="K399" s="13" t="str">
        <f t="shared" si="8"/>
        <v>857012</v>
      </c>
      <c r="L399" s="7"/>
      <c r="M399" s="7"/>
      <c r="N399" s="7"/>
      <c r="O399" s="7"/>
    </row>
    <row r="400" spans="8:15" ht="13.5">
      <c r="H400" s="12">
        <v>8570</v>
      </c>
      <c r="I400" s="7" t="s">
        <v>187</v>
      </c>
      <c r="J400" s="7" t="s">
        <v>593</v>
      </c>
      <c r="K400" s="13" t="str">
        <f t="shared" si="8"/>
        <v>857090</v>
      </c>
      <c r="L400" s="7"/>
      <c r="M400" s="7"/>
      <c r="N400" s="7"/>
      <c r="O400" s="7"/>
    </row>
    <row r="401" spans="8:15" ht="13.5">
      <c r="H401" s="12">
        <v>8575</v>
      </c>
      <c r="I401" s="7" t="s">
        <v>83</v>
      </c>
      <c r="J401" s="7" t="s">
        <v>577</v>
      </c>
      <c r="K401" s="13" t="str">
        <f t="shared" si="8"/>
        <v>857510</v>
      </c>
      <c r="L401" s="7"/>
      <c r="M401" s="7"/>
      <c r="N401" s="7"/>
      <c r="O401" s="7"/>
    </row>
    <row r="402" spans="8:15" ht="13.5">
      <c r="H402" s="12">
        <v>8575</v>
      </c>
      <c r="I402" s="7" t="s">
        <v>88</v>
      </c>
      <c r="J402" s="7" t="s">
        <v>578</v>
      </c>
      <c r="K402" s="13" t="str">
        <f t="shared" si="8"/>
        <v>857511</v>
      </c>
      <c r="L402" s="7"/>
      <c r="M402" s="7"/>
      <c r="N402" s="7"/>
      <c r="O402" s="7"/>
    </row>
    <row r="403" spans="8:15" ht="13.5">
      <c r="H403" s="12">
        <v>8575</v>
      </c>
      <c r="I403" s="7" t="s">
        <v>95</v>
      </c>
      <c r="J403" s="7" t="s">
        <v>579</v>
      </c>
      <c r="K403" s="13" t="str">
        <f t="shared" si="8"/>
        <v>857512</v>
      </c>
      <c r="L403" s="7"/>
      <c r="M403" s="7"/>
      <c r="N403" s="7"/>
      <c r="O403" s="7"/>
    </row>
    <row r="404" spans="8:15" ht="13.5">
      <c r="H404" s="12">
        <v>8575</v>
      </c>
      <c r="I404" s="7" t="s">
        <v>102</v>
      </c>
      <c r="J404" s="7" t="s">
        <v>580</v>
      </c>
      <c r="K404" s="13" t="str">
        <f t="shared" si="8"/>
        <v>857513</v>
      </c>
      <c r="L404" s="7"/>
      <c r="M404" s="7"/>
      <c r="N404" s="7"/>
      <c r="O404" s="7"/>
    </row>
    <row r="405" spans="8:15" ht="13.5">
      <c r="H405" s="12">
        <v>8575</v>
      </c>
      <c r="I405" s="7" t="s">
        <v>109</v>
      </c>
      <c r="J405" s="7" t="s">
        <v>581</v>
      </c>
      <c r="K405" s="13" t="str">
        <f t="shared" si="8"/>
        <v>857514</v>
      </c>
      <c r="L405" s="7"/>
      <c r="M405" s="7"/>
      <c r="N405" s="7"/>
      <c r="O405" s="7"/>
    </row>
    <row r="406" spans="8:15" ht="13.5">
      <c r="H406" s="12">
        <v>8575</v>
      </c>
      <c r="I406" s="7" t="s">
        <v>116</v>
      </c>
      <c r="J406" s="7" t="s">
        <v>582</v>
      </c>
      <c r="K406" s="13" t="str">
        <f t="shared" si="8"/>
        <v>857515</v>
      </c>
      <c r="L406" s="7"/>
      <c r="M406" s="7"/>
      <c r="N406" s="7"/>
      <c r="O406" s="7"/>
    </row>
    <row r="407" spans="8:15" ht="13.5">
      <c r="H407" s="12">
        <v>8575</v>
      </c>
      <c r="I407" s="7" t="s">
        <v>123</v>
      </c>
      <c r="J407" s="7" t="s">
        <v>583</v>
      </c>
      <c r="K407" s="13" t="str">
        <f t="shared" si="8"/>
        <v>857516</v>
      </c>
      <c r="L407" s="7"/>
      <c r="M407" s="7"/>
      <c r="N407" s="7"/>
      <c r="O407" s="7"/>
    </row>
    <row r="408" spans="8:15" ht="13.5">
      <c r="H408" s="12">
        <v>8575</v>
      </c>
      <c r="I408" s="7" t="s">
        <v>130</v>
      </c>
      <c r="J408" s="7" t="s">
        <v>584</v>
      </c>
      <c r="K408" s="13" t="str">
        <f t="shared" si="8"/>
        <v>857517</v>
      </c>
      <c r="L408" s="7"/>
      <c r="M408" s="7"/>
      <c r="N408" s="7"/>
      <c r="O408" s="7"/>
    </row>
    <row r="409" spans="8:15" ht="13.5">
      <c r="H409" s="12">
        <v>8575</v>
      </c>
      <c r="I409" s="7" t="s">
        <v>137</v>
      </c>
      <c r="J409" s="7" t="s">
        <v>585</v>
      </c>
      <c r="K409" s="13" t="str">
        <f t="shared" si="8"/>
        <v>857518</v>
      </c>
      <c r="L409" s="7"/>
      <c r="M409" s="7"/>
      <c r="N409" s="7"/>
      <c r="O409" s="7"/>
    </row>
    <row r="410" spans="8:15" ht="13.5">
      <c r="H410" s="12">
        <v>8575</v>
      </c>
      <c r="I410" s="7" t="s">
        <v>144</v>
      </c>
      <c r="J410" s="7" t="s">
        <v>586</v>
      </c>
      <c r="K410" s="13" t="str">
        <f t="shared" si="8"/>
        <v>857519</v>
      </c>
      <c r="L410" s="7"/>
      <c r="M410" s="7"/>
      <c r="N410" s="7"/>
      <c r="O410" s="7"/>
    </row>
    <row r="411" spans="8:15" ht="13.5">
      <c r="H411" s="12">
        <v>8575</v>
      </c>
      <c r="I411" s="7" t="s">
        <v>90</v>
      </c>
      <c r="J411" s="7" t="s">
        <v>587</v>
      </c>
      <c r="K411" s="13" t="str">
        <f t="shared" si="8"/>
        <v>857520</v>
      </c>
      <c r="L411" s="7"/>
      <c r="M411" s="7"/>
      <c r="N411" s="7"/>
      <c r="O411" s="7"/>
    </row>
    <row r="412" spans="8:15" ht="13.5">
      <c r="H412" s="12">
        <v>8575</v>
      </c>
      <c r="I412" s="7" t="s">
        <v>187</v>
      </c>
      <c r="J412" s="7" t="s">
        <v>593</v>
      </c>
      <c r="K412" s="13" t="str">
        <f t="shared" si="8"/>
        <v>857590</v>
      </c>
      <c r="L412" s="7"/>
      <c r="M412" s="7"/>
      <c r="N412" s="7"/>
      <c r="O412" s="7"/>
    </row>
    <row r="413" spans="8:11" ht="13.5">
      <c r="H413" s="12">
        <v>8580</v>
      </c>
      <c r="I413" s="7" t="s">
        <v>83</v>
      </c>
      <c r="J413" s="7" t="s">
        <v>588</v>
      </c>
      <c r="K413" s="13" t="str">
        <f t="shared" si="8"/>
        <v>858010</v>
      </c>
    </row>
    <row r="414" spans="8:11" ht="13.5">
      <c r="H414" s="12">
        <v>8580</v>
      </c>
      <c r="I414" s="7" t="s">
        <v>88</v>
      </c>
      <c r="J414" s="7" t="s">
        <v>589</v>
      </c>
      <c r="K414" s="13" t="str">
        <f t="shared" si="8"/>
        <v>858011</v>
      </c>
    </row>
    <row r="415" spans="8:11" ht="13.5">
      <c r="H415" s="12">
        <v>8580</v>
      </c>
      <c r="I415" s="7" t="s">
        <v>95</v>
      </c>
      <c r="J415" s="7" t="s">
        <v>590</v>
      </c>
      <c r="K415" s="13" t="str">
        <f t="shared" si="8"/>
        <v>858012</v>
      </c>
    </row>
    <row r="416" spans="8:11" ht="13.5">
      <c r="H416" s="12">
        <v>8580</v>
      </c>
      <c r="I416" s="7" t="s">
        <v>698</v>
      </c>
      <c r="J416" s="7" t="s">
        <v>699</v>
      </c>
      <c r="K416" s="13" t="str">
        <f t="shared" si="8"/>
        <v>858013</v>
      </c>
    </row>
    <row r="417" spans="8:11" ht="13.5">
      <c r="H417" s="12">
        <v>8580</v>
      </c>
      <c r="I417" s="7" t="s">
        <v>187</v>
      </c>
      <c r="J417" s="7" t="s">
        <v>593</v>
      </c>
      <c r="K417" s="13" t="str">
        <f t="shared" si="8"/>
        <v>858090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菅谷　和良</dc:creator>
  <cp:keywords/>
  <dc:description/>
  <cp:lastModifiedBy>Administrator</cp:lastModifiedBy>
  <cp:lastPrinted>2021-02-19T05:02:00Z</cp:lastPrinted>
  <dcterms:created xsi:type="dcterms:W3CDTF">2016-08-01T04:00:00Z</dcterms:created>
  <dcterms:modified xsi:type="dcterms:W3CDTF">2021-02-22T06:47:28Z</dcterms:modified>
  <cp:category/>
  <cp:version/>
  <cp:contentType/>
  <cp:contentStatus/>
</cp:coreProperties>
</file>