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0000079855\Desktop\"/>
    </mc:Choice>
  </mc:AlternateContent>
  <xr:revisionPtr revIDLastSave="0" documentId="13_ncr:1_{B5CF4DDE-421B-451D-B937-08BF9D9E1899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Sheet1" sheetId="1" r:id="rId1"/>
    <sheet name="Sheet2" sheetId="2" r:id="rId2"/>
  </sheets>
  <definedNames>
    <definedName name="医療機関等">Sheet2!$A$1:$A$12</definedName>
    <definedName name="一般公衆浴場">Sheet2!$A$75:$A$76</definedName>
    <definedName name="介護施設等">Sheet2!$A$13:$A$39</definedName>
    <definedName name="施設等の種類">Sheet2!$A$2:$B$85</definedName>
    <definedName name="障がい福祉施設等">Sheet2!$A$40:$A$74</definedName>
    <definedName name="保育施設等">Sheet2!$A$77:$A$85</definedName>
    <definedName name="未選択">Sheet2!$A$86:$A$87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5" i="1"/>
  <c r="P25" i="1" s="1"/>
  <c r="K25" i="1"/>
  <c r="I25" i="1"/>
  <c r="L25" i="1" s="1"/>
  <c r="G25" i="1"/>
  <c r="E25" i="1"/>
  <c r="H25" i="1" s="1"/>
  <c r="O24" i="1"/>
  <c r="M24" i="1"/>
  <c r="P24" i="1" s="1"/>
  <c r="K24" i="1"/>
  <c r="I24" i="1"/>
  <c r="L24" i="1" s="1"/>
  <c r="G24" i="1"/>
  <c r="E24" i="1"/>
  <c r="H24" i="1" s="1"/>
  <c r="O23" i="1"/>
  <c r="M23" i="1"/>
  <c r="P23" i="1" s="1"/>
  <c r="K23" i="1"/>
  <c r="I23" i="1"/>
  <c r="L23" i="1" s="1"/>
  <c r="G23" i="1"/>
  <c r="E23" i="1"/>
  <c r="H23" i="1" s="1"/>
  <c r="O22" i="1"/>
  <c r="M22" i="1"/>
  <c r="P22" i="1" s="1"/>
  <c r="K22" i="1"/>
  <c r="I22" i="1"/>
  <c r="L22" i="1" s="1"/>
  <c r="G22" i="1"/>
  <c r="E22" i="1"/>
  <c r="H22" i="1" s="1"/>
  <c r="O21" i="1"/>
  <c r="M21" i="1"/>
  <c r="P21" i="1" s="1"/>
  <c r="K21" i="1"/>
  <c r="I21" i="1"/>
  <c r="L21" i="1" s="1"/>
  <c r="G21" i="1"/>
  <c r="E21" i="1"/>
  <c r="H21" i="1" s="1"/>
  <c r="O20" i="1"/>
  <c r="M20" i="1"/>
  <c r="P20" i="1" s="1"/>
  <c r="K20" i="1"/>
  <c r="I20" i="1"/>
  <c r="L20" i="1" s="1"/>
  <c r="G20" i="1"/>
  <c r="E20" i="1"/>
  <c r="H20" i="1" s="1"/>
  <c r="O19" i="1"/>
  <c r="M19" i="1"/>
  <c r="P19" i="1" s="1"/>
  <c r="K19" i="1"/>
  <c r="I19" i="1"/>
  <c r="L19" i="1" s="1"/>
  <c r="G19" i="1"/>
  <c r="E19" i="1"/>
  <c r="H19" i="1" s="1"/>
  <c r="O18" i="1"/>
  <c r="M18" i="1"/>
  <c r="P18" i="1" s="1"/>
  <c r="K18" i="1"/>
  <c r="I18" i="1"/>
  <c r="L18" i="1" s="1"/>
  <c r="G18" i="1"/>
  <c r="E18" i="1"/>
  <c r="H18" i="1" s="1"/>
  <c r="O17" i="1"/>
  <c r="M17" i="1"/>
  <c r="P17" i="1" s="1"/>
  <c r="K17" i="1"/>
  <c r="I17" i="1"/>
  <c r="L17" i="1" s="1"/>
  <c r="G17" i="1"/>
  <c r="E17" i="1"/>
  <c r="H17" i="1" s="1"/>
  <c r="O16" i="1"/>
  <c r="M16" i="1"/>
  <c r="P16" i="1" s="1"/>
  <c r="K16" i="1"/>
  <c r="I16" i="1"/>
  <c r="L16" i="1" s="1"/>
  <c r="G16" i="1"/>
  <c r="E16" i="1"/>
  <c r="H16" i="1" s="1"/>
  <c r="O15" i="1"/>
  <c r="M15" i="1"/>
  <c r="P15" i="1" s="1"/>
  <c r="K15" i="1"/>
  <c r="I15" i="1"/>
  <c r="L15" i="1" s="1"/>
  <c r="G15" i="1"/>
  <c r="E15" i="1"/>
  <c r="H15" i="1" s="1"/>
  <c r="O14" i="1"/>
  <c r="M14" i="1"/>
  <c r="P14" i="1" s="1"/>
  <c r="K14" i="1"/>
  <c r="I14" i="1"/>
  <c r="L14" i="1" s="1"/>
  <c r="G14" i="1"/>
  <c r="E14" i="1"/>
  <c r="H14" i="1" s="1"/>
  <c r="O13" i="1"/>
  <c r="M13" i="1"/>
  <c r="P13" i="1" s="1"/>
  <c r="K13" i="1"/>
  <c r="I13" i="1"/>
  <c r="L13" i="1" s="1"/>
  <c r="G13" i="1"/>
  <c r="E13" i="1"/>
  <c r="H13" i="1" s="1"/>
  <c r="O12" i="1"/>
  <c r="M12" i="1"/>
  <c r="P12" i="1" s="1"/>
  <c r="K12" i="1"/>
  <c r="I12" i="1"/>
  <c r="L12" i="1" s="1"/>
  <c r="G12" i="1"/>
  <c r="E12" i="1"/>
  <c r="H12" i="1" s="1"/>
  <c r="O11" i="1"/>
  <c r="M11" i="1"/>
  <c r="P11" i="1" s="1"/>
  <c r="K11" i="1"/>
  <c r="I11" i="1"/>
  <c r="L11" i="1" s="1"/>
  <c r="G11" i="1"/>
  <c r="E11" i="1"/>
  <c r="H11" i="1" s="1"/>
  <c r="O10" i="1"/>
  <c r="M10" i="1"/>
  <c r="P10" i="1" s="1"/>
  <c r="K10" i="1"/>
  <c r="I10" i="1"/>
  <c r="L10" i="1" s="1"/>
  <c r="G10" i="1"/>
  <c r="E10" i="1"/>
  <c r="H10" i="1" s="1"/>
  <c r="O9" i="1"/>
  <c r="M9" i="1"/>
  <c r="P9" i="1" s="1"/>
  <c r="K9" i="1"/>
  <c r="I9" i="1"/>
  <c r="L9" i="1" s="1"/>
  <c r="G9" i="1"/>
  <c r="E9" i="1"/>
  <c r="H9" i="1" s="1"/>
  <c r="O8" i="1"/>
  <c r="M8" i="1"/>
  <c r="P8" i="1" s="1"/>
  <c r="K8" i="1"/>
  <c r="I8" i="1"/>
  <c r="L8" i="1" s="1"/>
  <c r="G8" i="1"/>
  <c r="E8" i="1"/>
  <c r="H8" i="1" s="1"/>
  <c r="O7" i="1"/>
  <c r="M7" i="1"/>
  <c r="P7" i="1" s="1"/>
  <c r="K7" i="1"/>
  <c r="I7" i="1"/>
  <c r="L7" i="1" s="1"/>
  <c r="G7" i="1"/>
  <c r="E7" i="1"/>
  <c r="H7" i="1" s="1"/>
  <c r="O6" i="1"/>
  <c r="M6" i="1"/>
  <c r="K6" i="1"/>
  <c r="I6" i="1"/>
  <c r="E6" i="1"/>
  <c r="G6" i="1"/>
  <c r="Q21" i="1" l="1"/>
  <c r="Q17" i="1"/>
  <c r="Q23" i="1"/>
  <c r="Q15" i="1"/>
  <c r="Q10" i="1"/>
  <c r="Q16" i="1"/>
  <c r="Q24" i="1"/>
  <c r="Q18" i="1"/>
  <c r="Q8" i="1"/>
  <c r="Q13" i="1"/>
  <c r="Q9" i="1"/>
  <c r="Q12" i="1"/>
  <c r="Q20" i="1"/>
  <c r="L6" i="1"/>
  <c r="H6" i="1"/>
  <c r="P6" i="1"/>
  <c r="Q11" i="1"/>
  <c r="Q25" i="1"/>
  <c r="Q7" i="1"/>
  <c r="Q14" i="1"/>
  <c r="Q19" i="1"/>
  <c r="Q22" i="1"/>
  <c r="Q6" i="1" l="1"/>
  <c r="Q26" i="1" s="1"/>
</calcChain>
</file>

<file path=xl/sharedStrings.xml><?xml version="1.0" encoding="utf-8"?>
<sst xmlns="http://schemas.openxmlformats.org/spreadsheetml/2006/main" count="396" uniqueCount="94">
  <si>
    <t>№</t>
    <phoneticPr fontId="5"/>
  </si>
  <si>
    <t>事業所名</t>
    <rPh sb="0" eb="3">
      <t>ジギョウショ</t>
    </rPh>
    <rPh sb="3" eb="4">
      <t>メイ</t>
    </rPh>
    <phoneticPr fontId="5"/>
  </si>
  <si>
    <t>申請額</t>
    <rPh sb="0" eb="3">
      <t>シンセイガク</t>
    </rPh>
    <phoneticPr fontId="5"/>
  </si>
  <si>
    <t>様式第１－２号</t>
    <rPh sb="0" eb="2">
      <t>ヨウシキ</t>
    </rPh>
    <rPh sb="2" eb="3">
      <t>ダイ</t>
    </rPh>
    <rPh sb="6" eb="7">
      <t>ゴウ</t>
    </rPh>
    <phoneticPr fontId="2"/>
  </si>
  <si>
    <t>施設等の種類（サービス名等）</t>
    <rPh sb="0" eb="2">
      <t>シセツ</t>
    </rPh>
    <rPh sb="2" eb="3">
      <t>トウ</t>
    </rPh>
    <rPh sb="4" eb="6">
      <t>シュルイ</t>
    </rPh>
    <rPh sb="11" eb="12">
      <t>メイ</t>
    </rPh>
    <rPh sb="12" eb="13">
      <t>トウ</t>
    </rPh>
    <phoneticPr fontId="5"/>
  </si>
  <si>
    <t>申請施設等一覧表</t>
    <rPh sb="2" eb="4">
      <t>シセツ</t>
    </rPh>
    <rPh sb="4" eb="5">
      <t>トウ</t>
    </rPh>
    <phoneticPr fontId="2"/>
  </si>
  <si>
    <t>訪問入浴</t>
  </si>
  <si>
    <t>訪問リハビリテーション</t>
  </si>
  <si>
    <t>福祉用具貸与</t>
  </si>
  <si>
    <t>定期巡回随時対応型訪問介護看護</t>
  </si>
  <si>
    <t>夜間対応型訪問介護</t>
  </si>
  <si>
    <t>居宅介護支援</t>
  </si>
  <si>
    <t>短期入所生活介護</t>
  </si>
  <si>
    <t>短期入所療養介護</t>
  </si>
  <si>
    <t>有料老人ホーム</t>
  </si>
  <si>
    <t>サービス付き高齢者向け住宅</t>
  </si>
  <si>
    <t>訪問介護</t>
    <phoneticPr fontId="1"/>
  </si>
  <si>
    <t>通所介護</t>
  </si>
  <si>
    <t>通所リハビリテーション</t>
  </si>
  <si>
    <t>地域密着型通所介護</t>
  </si>
  <si>
    <t>認知症対応型通所介護</t>
  </si>
  <si>
    <t>認知症対応型共同生活介護</t>
  </si>
  <si>
    <t>小規模多機能型居宅介護</t>
  </si>
  <si>
    <t>複合型サービス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</si>
  <si>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</si>
  <si>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</si>
  <si>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</si>
  <si>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</si>
  <si>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</si>
  <si>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特定施設入居者生活介護</t>
  </si>
  <si>
    <t>軽費老人ホーム</t>
  </si>
  <si>
    <t>養護老人ホーム</t>
  </si>
  <si>
    <t>居宅介護</t>
  </si>
  <si>
    <t>重度訪問介護</t>
  </si>
  <si>
    <t>同行援護</t>
  </si>
  <si>
    <t>行動援護</t>
  </si>
  <si>
    <t>重度障がい者等包括支援</t>
  </si>
  <si>
    <t>居宅訪問型児童発達支援</t>
  </si>
  <si>
    <t>保育所等訪問支援</t>
  </si>
  <si>
    <t>移動支援事業</t>
  </si>
  <si>
    <t>訪問入浴サービス</t>
  </si>
  <si>
    <t>療養介護</t>
  </si>
  <si>
    <t>生活介護</t>
  </si>
  <si>
    <t>自立訓練（機能訓練）</t>
  </si>
  <si>
    <t>自立訓練（生活訓練）</t>
  </si>
  <si>
    <t>自立生活援助</t>
  </si>
  <si>
    <t>就労移行支援</t>
  </si>
  <si>
    <t>就労継続支援Ａ型</t>
  </si>
  <si>
    <t>就労継続支援Ｂ型</t>
  </si>
  <si>
    <t>就労定着支援</t>
  </si>
  <si>
    <t>福祉型児童発達支援センター</t>
  </si>
  <si>
    <t>医療型児童発達支援センター</t>
  </si>
  <si>
    <t>児童発達支援</t>
  </si>
  <si>
    <t>放課後等デイサービス</t>
  </si>
  <si>
    <t>日中一時支援事業（日中支援型）</t>
  </si>
  <si>
    <t>重症障がい児者医療的ケア支援事業</t>
  </si>
  <si>
    <t>地域活動支援センター</t>
  </si>
  <si>
    <t>在宅重度心身障がい者デイケア事業</t>
  </si>
  <si>
    <t>共同生活援助</t>
  </si>
  <si>
    <t>短期入所</t>
  </si>
  <si>
    <t>宿泊型自立訓練</t>
  </si>
  <si>
    <t>施設入所支援</t>
  </si>
  <si>
    <t>福祉ホーム</t>
  </si>
  <si>
    <t>一般相談支援</t>
  </si>
  <si>
    <t>特定相談支援</t>
  </si>
  <si>
    <t>障がい児相談支援</t>
  </si>
  <si>
    <t>児童養護施設等（児童養護施設）</t>
    <phoneticPr fontId="1"/>
  </si>
  <si>
    <t>児童養護施設等（母子生活支援施設）</t>
    <phoneticPr fontId="1"/>
  </si>
  <si>
    <t>児童養護施設等（乳児院）</t>
    <phoneticPr fontId="1"/>
  </si>
  <si>
    <t>公立以外の教育・保育施設（幼稚園）</t>
    <phoneticPr fontId="1"/>
  </si>
  <si>
    <t>公立以外の教育・保育施設（認定こども園）</t>
    <phoneticPr fontId="1"/>
  </si>
  <si>
    <t>公立以外の教育・保育施設（保育所）</t>
    <phoneticPr fontId="1"/>
  </si>
  <si>
    <t>公立以外の教育・保育施設（地域型保育事業所）</t>
    <phoneticPr fontId="1"/>
  </si>
  <si>
    <t>認可外保育施設</t>
  </si>
  <si>
    <t>　</t>
  </si>
  <si>
    <t>　</t>
    <phoneticPr fontId="1"/>
  </si>
  <si>
    <t>補助単価</t>
    <rPh sb="0" eb="4">
      <t>ホジョタンカ</t>
    </rPh>
    <phoneticPr fontId="5"/>
  </si>
  <si>
    <t>種別</t>
    <rPh sb="0" eb="2">
      <t>シュベツ</t>
    </rPh>
    <phoneticPr fontId="1"/>
  </si>
  <si>
    <t>先に種別を選択してください</t>
    <rPh sb="0" eb="1">
      <t>サキ</t>
    </rPh>
    <rPh sb="2" eb="4">
      <t>シュベツ</t>
    </rPh>
    <rPh sb="5" eb="7">
      <t>センタク</t>
    </rPh>
    <phoneticPr fontId="1"/>
  </si>
  <si>
    <t>未選択</t>
  </si>
  <si>
    <t>　</t>
    <phoneticPr fontId="1"/>
  </si>
  <si>
    <t>（合計）</t>
    <rPh sb="1" eb="3">
      <t>ゴウケイ</t>
    </rPh>
    <phoneticPr fontId="1"/>
  </si>
  <si>
    <t>事業所の所在地</t>
    <rPh sb="0" eb="3">
      <t>ジギョウショ</t>
    </rPh>
    <rPh sb="4" eb="6">
      <t>ショザイ</t>
    </rPh>
    <rPh sb="6" eb="7">
      <t>チ</t>
    </rPh>
    <phoneticPr fontId="5"/>
  </si>
  <si>
    <t>台数</t>
    <rPh sb="0" eb="2">
      <t>ダイスウ</t>
    </rPh>
    <phoneticPr fontId="5"/>
  </si>
  <si>
    <t>定員等</t>
    <rPh sb="0" eb="2">
      <t>テイイン</t>
    </rPh>
    <rPh sb="2" eb="3">
      <t>トウ</t>
    </rPh>
    <phoneticPr fontId="5"/>
  </si>
  <si>
    <t>光熱費(a)</t>
    <rPh sb="0" eb="3">
      <t>コウネツヒ</t>
    </rPh>
    <phoneticPr fontId="1"/>
  </si>
  <si>
    <t>申請額
(a＋b＋c)</t>
    <rPh sb="0" eb="3">
      <t>シンセイガク</t>
    </rPh>
    <phoneticPr fontId="5"/>
  </si>
  <si>
    <t>台</t>
    <rPh sb="0" eb="1">
      <t>ダイ</t>
    </rPh>
    <phoneticPr fontId="1"/>
  </si>
  <si>
    <t>（非該当）</t>
    <rPh sb="1" eb="3">
      <t>ヒガイトウ</t>
    </rPh>
    <phoneticPr fontId="1"/>
  </si>
  <si>
    <t>名</t>
    <rPh sb="0" eb="1">
      <t>メイ</t>
    </rPh>
    <phoneticPr fontId="1"/>
  </si>
  <si>
    <t>　</t>
    <phoneticPr fontId="1"/>
  </si>
  <si>
    <t>－</t>
    <phoneticPr fontId="1"/>
  </si>
  <si>
    <t>食材料費(b)</t>
    <rPh sb="0" eb="1">
      <t>ショク</t>
    </rPh>
    <rPh sb="1" eb="4">
      <t>ザイリョウヒ</t>
    </rPh>
    <phoneticPr fontId="1"/>
  </si>
  <si>
    <t>車両燃料費(c)</t>
    <rPh sb="0" eb="4">
      <t>シャリョウネンリョウ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</si>
</sst>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ill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0" xfId="0" quotePrefix="1" applyFill="1">
      <alignment vertical="center"/>
    </xf>
    <xf numFmtId="0" fontId="0" fillId="0" borderId="0" xfId="0" quotePrefix="1" applyFill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4" xfId="0" quotePrefix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7" borderId="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3" fontId="0" fillId="4" borderId="0" xfId="0" quotePrefix="1" applyNumberFormat="1" applyFill="1">
      <alignment vertical="center"/>
    </xf>
    <xf numFmtId="3" fontId="0" fillId="5" borderId="0" xfId="0" quotePrefix="1" applyNumberFormat="1" applyFill="1">
      <alignment vertical="center"/>
    </xf>
    <xf numFmtId="3" fontId="0" fillId="6" borderId="0" xfId="0" quotePrefix="1" applyNumberFormat="1" applyFill="1">
      <alignment vertical="center"/>
    </xf>
    <xf numFmtId="3" fontId="7" fillId="7" borderId="0" xfId="0" quotePrefix="1" applyNumberFormat="1" applyFont="1" applyFill="1">
      <alignment vertical="center"/>
    </xf>
    <xf numFmtId="3" fontId="0" fillId="0" borderId="0" xfId="0" quotePrefix="1" applyNumberFormat="1" applyFill="1">
      <alignment vertical="center"/>
    </xf>
    <xf numFmtId="176" fontId="4" fillId="5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quotePrefix="1" applyFill="1" applyBorder="1">
      <alignment vertical="center"/>
    </xf>
    <xf numFmtId="3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4" fillId="5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view="pageBreakPreview" zoomScale="60" zoomScaleNormal="60" workbookViewId="0">
      <selection activeCell="N2" sqref="N2:Q2"/>
    </sheetView>
  </sheetViews>
  <sheetFormatPr defaultColWidth="8.75" defaultRowHeight="31.9" customHeight="1" x14ac:dyDescent="0.4"/>
  <cols>
    <col min="1" max="1" width="4.75" style="1" customWidth="1"/>
    <col min="2" max="3" width="36.75" style="5" customWidth="1"/>
    <col min="4" max="4" width="32.75" style="1" customWidth="1"/>
    <col min="5" max="5" width="8.75" style="1" customWidth="1"/>
    <col min="6" max="6" width="6.75" style="1" customWidth="1"/>
    <col min="7" max="7" width="2.75" style="1" customWidth="1"/>
    <col min="8" max="8" width="10.75" style="1" customWidth="1"/>
    <col min="9" max="9" width="8.75" style="1" customWidth="1"/>
    <col min="10" max="10" width="6.75" style="1" customWidth="1"/>
    <col min="11" max="11" width="2.75" style="1" customWidth="1"/>
    <col min="12" max="12" width="10.75" style="1" customWidth="1"/>
    <col min="13" max="13" width="8.75" style="1" customWidth="1"/>
    <col min="14" max="14" width="6.75" style="1" customWidth="1"/>
    <col min="15" max="15" width="2.75" style="1" customWidth="1"/>
    <col min="16" max="17" width="10.75" style="1" customWidth="1"/>
    <col min="18" max="27" width="8.75" style="1" customWidth="1"/>
    <col min="28" max="16384" width="8.75" style="1"/>
  </cols>
  <sheetData>
    <row r="1" spans="1:17" ht="31.9" customHeight="1" x14ac:dyDescent="0.4">
      <c r="A1" s="6" t="s">
        <v>3</v>
      </c>
      <c r="B1" s="7"/>
    </row>
    <row r="2" spans="1:17" ht="31.9" customHeight="1" x14ac:dyDescent="0.4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13" t="s">
        <v>77</v>
      </c>
      <c r="N2" s="35" t="s">
        <v>79</v>
      </c>
      <c r="O2" s="35"/>
      <c r="P2" s="35"/>
      <c r="Q2" s="36"/>
    </row>
    <row r="3" spans="1:17" ht="31.9" customHeight="1" x14ac:dyDescent="0.4">
      <c r="A3" s="43" t="s">
        <v>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s="3" customFormat="1" ht="31.9" customHeight="1" x14ac:dyDescent="0.4">
      <c r="A4" s="44" t="s">
        <v>0</v>
      </c>
      <c r="B4" s="45" t="s">
        <v>82</v>
      </c>
      <c r="C4" s="45" t="s">
        <v>1</v>
      </c>
      <c r="D4" s="44" t="s">
        <v>4</v>
      </c>
      <c r="E4" s="46" t="s">
        <v>85</v>
      </c>
      <c r="F4" s="47"/>
      <c r="G4" s="47"/>
      <c r="H4" s="48"/>
      <c r="I4" s="46" t="s">
        <v>92</v>
      </c>
      <c r="J4" s="47"/>
      <c r="K4" s="47"/>
      <c r="L4" s="48"/>
      <c r="M4" s="46" t="s">
        <v>93</v>
      </c>
      <c r="N4" s="47"/>
      <c r="O4" s="47"/>
      <c r="P4" s="48"/>
      <c r="Q4" s="37" t="s">
        <v>86</v>
      </c>
    </row>
    <row r="5" spans="1:17" s="3" customFormat="1" ht="31.9" customHeight="1" x14ac:dyDescent="0.4">
      <c r="A5" s="38"/>
      <c r="B5" s="38"/>
      <c r="C5" s="38"/>
      <c r="D5" s="38"/>
      <c r="E5" s="10" t="s">
        <v>76</v>
      </c>
      <c r="F5" s="49" t="s">
        <v>84</v>
      </c>
      <c r="G5" s="50"/>
      <c r="H5" s="9" t="s">
        <v>2</v>
      </c>
      <c r="I5" s="10" t="s">
        <v>76</v>
      </c>
      <c r="J5" s="49" t="s">
        <v>84</v>
      </c>
      <c r="K5" s="50"/>
      <c r="L5" s="9" t="s">
        <v>2</v>
      </c>
      <c r="M5" s="10" t="s">
        <v>76</v>
      </c>
      <c r="N5" s="49" t="s">
        <v>83</v>
      </c>
      <c r="O5" s="50"/>
      <c r="P5" s="9" t="s">
        <v>2</v>
      </c>
      <c r="Q5" s="38"/>
    </row>
    <row r="6" spans="1:17" ht="31.9" customHeight="1" x14ac:dyDescent="0.4">
      <c r="A6" s="2">
        <v>1</v>
      </c>
      <c r="B6" s="4"/>
      <c r="C6" s="4"/>
      <c r="D6" s="4" t="s">
        <v>74</v>
      </c>
      <c r="E6" s="30" t="str">
        <f>INDEX(Sheet2!$A$1:$G$87,MATCH($D6,Sheet2!$A$1:$A$87,0),2)</f>
        <v>　</v>
      </c>
      <c r="F6" s="33"/>
      <c r="G6" s="34" t="str">
        <f>INDEX(Sheet2!$A$1:$G$87,MATCH($D6,Sheet2!$A$1:$A$87,0),3)</f>
        <v>　</v>
      </c>
      <c r="H6" s="30" t="str">
        <f>IF(E6="　","",IF(G6="－",E6,E6*F6))</f>
        <v/>
      </c>
      <c r="I6" s="30" t="str">
        <f>INDEX(Sheet2!$A$1:$G$87,MATCH($D6,Sheet2!$A$1:$A$87,0),4)</f>
        <v>　</v>
      </c>
      <c r="J6" s="33"/>
      <c r="K6" s="34" t="str">
        <f>INDEX(Sheet2!$A$1:$G$87,MATCH($D6,Sheet2!$A$1:$A$87,0),5)</f>
        <v>　</v>
      </c>
      <c r="L6" s="30" t="str">
        <f>IF(I6="　","",IF(K6="－",I6,I6*J6))</f>
        <v/>
      </c>
      <c r="M6" s="30" t="str">
        <f>INDEX(Sheet2!$A$1:$G$87,MATCH($D6,Sheet2!$A$1:$A$87,0),6)</f>
        <v>　</v>
      </c>
      <c r="N6" s="33"/>
      <c r="O6" s="34" t="str">
        <f>INDEX(Sheet2!$A$1:$G$87,MATCH($D6,Sheet2!$A$1:$A$87,0),7)</f>
        <v>　</v>
      </c>
      <c r="P6" s="30" t="str">
        <f>IF(M6="　","",IF(O6="－",M6,M6*N6))</f>
        <v/>
      </c>
      <c r="Q6" s="30" t="str">
        <f>IF(SUM(H6,L6,P6)&gt;0,SUM(H6,L6,P6),"")</f>
        <v/>
      </c>
    </row>
    <row r="7" spans="1:17" ht="31.9" customHeight="1" x14ac:dyDescent="0.4">
      <c r="A7" s="2">
        <v>2</v>
      </c>
      <c r="B7" s="4"/>
      <c r="C7" s="4"/>
      <c r="D7" s="4" t="s">
        <v>90</v>
      </c>
      <c r="E7" s="30" t="str">
        <f>INDEX(Sheet2!$A$1:$G$87,MATCH($D7,Sheet2!$A$1:$A$87,0),2)</f>
        <v>　</v>
      </c>
      <c r="F7" s="33"/>
      <c r="G7" s="34" t="str">
        <f>INDEX(Sheet2!$A$1:$G$87,MATCH($D7,Sheet2!$A$1:$A$87,0),3)</f>
        <v>　</v>
      </c>
      <c r="H7" s="30" t="str">
        <f t="shared" ref="H7:H25" si="0">IF(E7="　","",IF(G7="－",E7,E7*F7))</f>
        <v/>
      </c>
      <c r="I7" s="30" t="str">
        <f>INDEX(Sheet2!$A$1:$G$87,MATCH($D7,Sheet2!$A$1:$A$87,0),4)</f>
        <v>　</v>
      </c>
      <c r="J7" s="33"/>
      <c r="K7" s="34" t="str">
        <f>INDEX(Sheet2!$A$1:$G$87,MATCH($D7,Sheet2!$A$1:$A$87,0),5)</f>
        <v>　</v>
      </c>
      <c r="L7" s="30" t="str">
        <f t="shared" ref="L7:L25" si="1">IF(I7="　","",IF(K7="－",I7,I7*J7))</f>
        <v/>
      </c>
      <c r="M7" s="30" t="str">
        <f>INDEX(Sheet2!$A$1:$G$87,MATCH($D7,Sheet2!$A$1:$A$87,0),6)</f>
        <v>　</v>
      </c>
      <c r="N7" s="33"/>
      <c r="O7" s="34" t="str">
        <f>INDEX(Sheet2!$A$1:$G$87,MATCH($D7,Sheet2!$A$1:$A$87,0),7)</f>
        <v>　</v>
      </c>
      <c r="P7" s="30" t="str">
        <f t="shared" ref="P7:P25" si="2">IF(M7="　","",IF(O7="－",M7,M7*N7))</f>
        <v/>
      </c>
      <c r="Q7" s="30" t="str">
        <f t="shared" ref="Q7:Q25" si="3">IF(SUM(H7,L7,P7)&gt;0,SUM(H7,L7,P7),"")</f>
        <v/>
      </c>
    </row>
    <row r="8" spans="1:17" ht="31.9" customHeight="1" x14ac:dyDescent="0.4">
      <c r="A8" s="2">
        <v>3</v>
      </c>
      <c r="B8" s="4"/>
      <c r="C8" s="4"/>
      <c r="D8" s="4" t="s">
        <v>90</v>
      </c>
      <c r="E8" s="30" t="str">
        <f>INDEX(Sheet2!$A$1:$G$87,MATCH($D8,Sheet2!$A$1:$A$87,0),2)</f>
        <v>　</v>
      </c>
      <c r="F8" s="33"/>
      <c r="G8" s="34" t="str">
        <f>INDEX(Sheet2!$A$1:$G$87,MATCH($D8,Sheet2!$A$1:$A$87,0),3)</f>
        <v>　</v>
      </c>
      <c r="H8" s="30" t="str">
        <f t="shared" si="0"/>
        <v/>
      </c>
      <c r="I8" s="30" t="str">
        <f>INDEX(Sheet2!$A$1:$G$87,MATCH($D8,Sheet2!$A$1:$A$87,0),4)</f>
        <v>　</v>
      </c>
      <c r="J8" s="33"/>
      <c r="K8" s="34" t="str">
        <f>INDEX(Sheet2!$A$1:$G$87,MATCH($D8,Sheet2!$A$1:$A$87,0),5)</f>
        <v>　</v>
      </c>
      <c r="L8" s="30" t="str">
        <f t="shared" si="1"/>
        <v/>
      </c>
      <c r="M8" s="30" t="str">
        <f>INDEX(Sheet2!$A$1:$G$87,MATCH($D8,Sheet2!$A$1:$A$87,0),6)</f>
        <v>　</v>
      </c>
      <c r="N8" s="33"/>
      <c r="O8" s="34" t="str">
        <f>INDEX(Sheet2!$A$1:$G$87,MATCH($D8,Sheet2!$A$1:$A$87,0),7)</f>
        <v>　</v>
      </c>
      <c r="P8" s="30" t="str">
        <f t="shared" si="2"/>
        <v/>
      </c>
      <c r="Q8" s="30" t="str">
        <f t="shared" si="3"/>
        <v/>
      </c>
    </row>
    <row r="9" spans="1:17" ht="31.9" customHeight="1" x14ac:dyDescent="0.4">
      <c r="A9" s="2">
        <v>4</v>
      </c>
      <c r="B9" s="4"/>
      <c r="C9" s="4"/>
      <c r="D9" s="4" t="s">
        <v>90</v>
      </c>
      <c r="E9" s="30" t="str">
        <f>INDEX(Sheet2!$A$1:$G$87,MATCH($D9,Sheet2!$A$1:$A$87,0),2)</f>
        <v>　</v>
      </c>
      <c r="F9" s="33"/>
      <c r="G9" s="34" t="str">
        <f>INDEX(Sheet2!$A$1:$G$87,MATCH($D9,Sheet2!$A$1:$A$87,0),3)</f>
        <v>　</v>
      </c>
      <c r="H9" s="30" t="str">
        <f t="shared" si="0"/>
        <v/>
      </c>
      <c r="I9" s="30" t="str">
        <f>INDEX(Sheet2!$A$1:$G$87,MATCH($D9,Sheet2!$A$1:$A$87,0),4)</f>
        <v>　</v>
      </c>
      <c r="J9" s="33"/>
      <c r="K9" s="34" t="str">
        <f>INDEX(Sheet2!$A$1:$G$87,MATCH($D9,Sheet2!$A$1:$A$87,0),5)</f>
        <v>　</v>
      </c>
      <c r="L9" s="30" t="str">
        <f t="shared" si="1"/>
        <v/>
      </c>
      <c r="M9" s="30" t="str">
        <f>INDEX(Sheet2!$A$1:$G$87,MATCH($D9,Sheet2!$A$1:$A$87,0),6)</f>
        <v>　</v>
      </c>
      <c r="N9" s="33"/>
      <c r="O9" s="34" t="str">
        <f>INDEX(Sheet2!$A$1:$G$87,MATCH($D9,Sheet2!$A$1:$A$87,0),7)</f>
        <v>　</v>
      </c>
      <c r="P9" s="30" t="str">
        <f t="shared" si="2"/>
        <v/>
      </c>
      <c r="Q9" s="30" t="str">
        <f t="shared" si="3"/>
        <v/>
      </c>
    </row>
    <row r="10" spans="1:17" ht="31.9" customHeight="1" x14ac:dyDescent="0.4">
      <c r="A10" s="2">
        <v>5</v>
      </c>
      <c r="B10" s="4"/>
      <c r="C10" s="4"/>
      <c r="D10" s="4" t="s">
        <v>74</v>
      </c>
      <c r="E10" s="30" t="str">
        <f>INDEX(Sheet2!$A$1:$G$87,MATCH($D10,Sheet2!$A$1:$A$87,0),2)</f>
        <v>　</v>
      </c>
      <c r="F10" s="33"/>
      <c r="G10" s="34" t="str">
        <f>INDEX(Sheet2!$A$1:$G$87,MATCH($D10,Sheet2!$A$1:$A$87,0),3)</f>
        <v>　</v>
      </c>
      <c r="H10" s="30" t="str">
        <f t="shared" si="0"/>
        <v/>
      </c>
      <c r="I10" s="30" t="str">
        <f>INDEX(Sheet2!$A$1:$G$87,MATCH($D10,Sheet2!$A$1:$A$87,0),4)</f>
        <v>　</v>
      </c>
      <c r="J10" s="33"/>
      <c r="K10" s="34" t="str">
        <f>INDEX(Sheet2!$A$1:$G$87,MATCH($D10,Sheet2!$A$1:$A$87,0),5)</f>
        <v>　</v>
      </c>
      <c r="L10" s="30" t="str">
        <f t="shared" si="1"/>
        <v/>
      </c>
      <c r="M10" s="30" t="str">
        <f>INDEX(Sheet2!$A$1:$G$87,MATCH($D10,Sheet2!$A$1:$A$87,0),6)</f>
        <v>　</v>
      </c>
      <c r="N10" s="33"/>
      <c r="O10" s="34" t="str">
        <f>INDEX(Sheet2!$A$1:$G$87,MATCH($D10,Sheet2!$A$1:$A$87,0),7)</f>
        <v>　</v>
      </c>
      <c r="P10" s="30" t="str">
        <f t="shared" si="2"/>
        <v/>
      </c>
      <c r="Q10" s="30" t="str">
        <f t="shared" si="3"/>
        <v/>
      </c>
    </row>
    <row r="11" spans="1:17" ht="31.9" customHeight="1" x14ac:dyDescent="0.4">
      <c r="A11" s="2">
        <v>6</v>
      </c>
      <c r="B11" s="4"/>
      <c r="C11" s="4"/>
      <c r="D11" s="4" t="s">
        <v>74</v>
      </c>
      <c r="E11" s="30" t="str">
        <f>INDEX(Sheet2!$A$1:$G$87,MATCH($D11,Sheet2!$A$1:$A$87,0),2)</f>
        <v>　</v>
      </c>
      <c r="F11" s="33"/>
      <c r="G11" s="34" t="str">
        <f>INDEX(Sheet2!$A$1:$G$87,MATCH($D11,Sheet2!$A$1:$A$87,0),3)</f>
        <v>　</v>
      </c>
      <c r="H11" s="30" t="str">
        <f t="shared" si="0"/>
        <v/>
      </c>
      <c r="I11" s="30" t="str">
        <f>INDEX(Sheet2!$A$1:$G$87,MATCH($D11,Sheet2!$A$1:$A$87,0),4)</f>
        <v>　</v>
      </c>
      <c r="J11" s="33"/>
      <c r="K11" s="34" t="str">
        <f>INDEX(Sheet2!$A$1:$G$87,MATCH($D11,Sheet2!$A$1:$A$87,0),5)</f>
        <v>　</v>
      </c>
      <c r="L11" s="30" t="str">
        <f t="shared" si="1"/>
        <v/>
      </c>
      <c r="M11" s="30" t="str">
        <f>INDEX(Sheet2!$A$1:$G$87,MATCH($D11,Sheet2!$A$1:$A$87,0),6)</f>
        <v>　</v>
      </c>
      <c r="N11" s="33"/>
      <c r="O11" s="34" t="str">
        <f>INDEX(Sheet2!$A$1:$G$87,MATCH($D11,Sheet2!$A$1:$A$87,0),7)</f>
        <v>　</v>
      </c>
      <c r="P11" s="30" t="str">
        <f t="shared" si="2"/>
        <v/>
      </c>
      <c r="Q11" s="30" t="str">
        <f t="shared" si="3"/>
        <v/>
      </c>
    </row>
    <row r="12" spans="1:17" ht="31.9" customHeight="1" x14ac:dyDescent="0.4">
      <c r="A12" s="2">
        <v>7</v>
      </c>
      <c r="B12" s="4"/>
      <c r="C12" s="4"/>
      <c r="D12" s="4" t="s">
        <v>74</v>
      </c>
      <c r="E12" s="30" t="str">
        <f>INDEX(Sheet2!$A$1:$G$87,MATCH($D12,Sheet2!$A$1:$A$87,0),2)</f>
        <v>　</v>
      </c>
      <c r="F12" s="33"/>
      <c r="G12" s="34" t="str">
        <f>INDEX(Sheet2!$A$1:$G$87,MATCH($D12,Sheet2!$A$1:$A$87,0),3)</f>
        <v>　</v>
      </c>
      <c r="H12" s="30" t="str">
        <f t="shared" si="0"/>
        <v/>
      </c>
      <c r="I12" s="30" t="str">
        <f>INDEX(Sheet2!$A$1:$G$87,MATCH($D12,Sheet2!$A$1:$A$87,0),4)</f>
        <v>　</v>
      </c>
      <c r="J12" s="33"/>
      <c r="K12" s="34" t="str">
        <f>INDEX(Sheet2!$A$1:$G$87,MATCH($D12,Sheet2!$A$1:$A$87,0),5)</f>
        <v>　</v>
      </c>
      <c r="L12" s="30" t="str">
        <f t="shared" si="1"/>
        <v/>
      </c>
      <c r="M12" s="30" t="str">
        <f>INDEX(Sheet2!$A$1:$G$87,MATCH($D12,Sheet2!$A$1:$A$87,0),6)</f>
        <v>　</v>
      </c>
      <c r="N12" s="33"/>
      <c r="O12" s="34" t="str">
        <f>INDEX(Sheet2!$A$1:$G$87,MATCH($D12,Sheet2!$A$1:$A$87,0),7)</f>
        <v>　</v>
      </c>
      <c r="P12" s="30" t="str">
        <f t="shared" si="2"/>
        <v/>
      </c>
      <c r="Q12" s="30" t="str">
        <f t="shared" si="3"/>
        <v/>
      </c>
    </row>
    <row r="13" spans="1:17" ht="31.9" customHeight="1" x14ac:dyDescent="0.4">
      <c r="A13" s="2">
        <v>8</v>
      </c>
      <c r="B13" s="4"/>
      <c r="C13" s="4"/>
      <c r="D13" s="4" t="s">
        <v>74</v>
      </c>
      <c r="E13" s="30" t="str">
        <f>INDEX(Sheet2!$A$1:$G$87,MATCH($D13,Sheet2!$A$1:$A$87,0),2)</f>
        <v>　</v>
      </c>
      <c r="F13" s="33"/>
      <c r="G13" s="34" t="str">
        <f>INDEX(Sheet2!$A$1:$G$87,MATCH($D13,Sheet2!$A$1:$A$87,0),3)</f>
        <v>　</v>
      </c>
      <c r="H13" s="30" t="str">
        <f t="shared" si="0"/>
        <v/>
      </c>
      <c r="I13" s="30" t="str">
        <f>INDEX(Sheet2!$A$1:$G$87,MATCH($D13,Sheet2!$A$1:$A$87,0),4)</f>
        <v>　</v>
      </c>
      <c r="J13" s="33"/>
      <c r="K13" s="34" t="str">
        <f>INDEX(Sheet2!$A$1:$G$87,MATCH($D13,Sheet2!$A$1:$A$87,0),5)</f>
        <v>　</v>
      </c>
      <c r="L13" s="30" t="str">
        <f t="shared" si="1"/>
        <v/>
      </c>
      <c r="M13" s="30" t="str">
        <f>INDEX(Sheet2!$A$1:$G$87,MATCH($D13,Sheet2!$A$1:$A$87,0),6)</f>
        <v>　</v>
      </c>
      <c r="N13" s="33"/>
      <c r="O13" s="34" t="str">
        <f>INDEX(Sheet2!$A$1:$G$87,MATCH($D13,Sheet2!$A$1:$A$87,0),7)</f>
        <v>　</v>
      </c>
      <c r="P13" s="30" t="str">
        <f t="shared" si="2"/>
        <v/>
      </c>
      <c r="Q13" s="30" t="str">
        <f t="shared" si="3"/>
        <v/>
      </c>
    </row>
    <row r="14" spans="1:17" ht="31.9" customHeight="1" x14ac:dyDescent="0.4">
      <c r="A14" s="2">
        <v>9</v>
      </c>
      <c r="B14" s="4"/>
      <c r="C14" s="4"/>
      <c r="D14" s="4" t="s">
        <v>74</v>
      </c>
      <c r="E14" s="30" t="str">
        <f>INDEX(Sheet2!$A$1:$G$87,MATCH($D14,Sheet2!$A$1:$A$87,0),2)</f>
        <v>　</v>
      </c>
      <c r="F14" s="33"/>
      <c r="G14" s="34" t="str">
        <f>INDEX(Sheet2!$A$1:$G$87,MATCH($D14,Sheet2!$A$1:$A$87,0),3)</f>
        <v>　</v>
      </c>
      <c r="H14" s="30" t="str">
        <f t="shared" si="0"/>
        <v/>
      </c>
      <c r="I14" s="30" t="str">
        <f>INDEX(Sheet2!$A$1:$G$87,MATCH($D14,Sheet2!$A$1:$A$87,0),4)</f>
        <v>　</v>
      </c>
      <c r="J14" s="33"/>
      <c r="K14" s="34" t="str">
        <f>INDEX(Sheet2!$A$1:$G$87,MATCH($D14,Sheet2!$A$1:$A$87,0),5)</f>
        <v>　</v>
      </c>
      <c r="L14" s="30" t="str">
        <f t="shared" si="1"/>
        <v/>
      </c>
      <c r="M14" s="30" t="str">
        <f>INDEX(Sheet2!$A$1:$G$87,MATCH($D14,Sheet2!$A$1:$A$87,0),6)</f>
        <v>　</v>
      </c>
      <c r="N14" s="33"/>
      <c r="O14" s="34" t="str">
        <f>INDEX(Sheet2!$A$1:$G$87,MATCH($D14,Sheet2!$A$1:$A$87,0),7)</f>
        <v>　</v>
      </c>
      <c r="P14" s="30" t="str">
        <f t="shared" si="2"/>
        <v/>
      </c>
      <c r="Q14" s="30" t="str">
        <f t="shared" si="3"/>
        <v/>
      </c>
    </row>
    <row r="15" spans="1:17" ht="31.9" customHeight="1" x14ac:dyDescent="0.4">
      <c r="A15" s="2">
        <v>10</v>
      </c>
      <c r="B15" s="4"/>
      <c r="C15" s="4"/>
      <c r="D15" s="4" t="s">
        <v>74</v>
      </c>
      <c r="E15" s="30" t="str">
        <f>INDEX(Sheet2!$A$1:$G$87,MATCH($D15,Sheet2!$A$1:$A$87,0),2)</f>
        <v>　</v>
      </c>
      <c r="F15" s="33"/>
      <c r="G15" s="34" t="str">
        <f>INDEX(Sheet2!$A$1:$G$87,MATCH($D15,Sheet2!$A$1:$A$87,0),3)</f>
        <v>　</v>
      </c>
      <c r="H15" s="30" t="str">
        <f t="shared" si="0"/>
        <v/>
      </c>
      <c r="I15" s="30" t="str">
        <f>INDEX(Sheet2!$A$1:$G$87,MATCH($D15,Sheet2!$A$1:$A$87,0),4)</f>
        <v>　</v>
      </c>
      <c r="J15" s="33"/>
      <c r="K15" s="34" t="str">
        <f>INDEX(Sheet2!$A$1:$G$87,MATCH($D15,Sheet2!$A$1:$A$87,0),5)</f>
        <v>　</v>
      </c>
      <c r="L15" s="30" t="str">
        <f t="shared" si="1"/>
        <v/>
      </c>
      <c r="M15" s="30" t="str">
        <f>INDEX(Sheet2!$A$1:$G$87,MATCH($D15,Sheet2!$A$1:$A$87,0),6)</f>
        <v>　</v>
      </c>
      <c r="N15" s="33"/>
      <c r="O15" s="34" t="str">
        <f>INDEX(Sheet2!$A$1:$G$87,MATCH($D15,Sheet2!$A$1:$A$87,0),7)</f>
        <v>　</v>
      </c>
      <c r="P15" s="30" t="str">
        <f t="shared" si="2"/>
        <v/>
      </c>
      <c r="Q15" s="30" t="str">
        <f t="shared" si="3"/>
        <v/>
      </c>
    </row>
    <row r="16" spans="1:17" ht="31.9" customHeight="1" x14ac:dyDescent="0.4">
      <c r="A16" s="2">
        <v>11</v>
      </c>
      <c r="B16" s="4"/>
      <c r="C16" s="4"/>
      <c r="D16" s="4" t="s">
        <v>74</v>
      </c>
      <c r="E16" s="30" t="str">
        <f>INDEX(Sheet2!$A$1:$G$87,MATCH($D16,Sheet2!$A$1:$A$87,0),2)</f>
        <v>　</v>
      </c>
      <c r="F16" s="33"/>
      <c r="G16" s="34" t="str">
        <f>INDEX(Sheet2!$A$1:$G$87,MATCH($D16,Sheet2!$A$1:$A$87,0),3)</f>
        <v>　</v>
      </c>
      <c r="H16" s="30" t="str">
        <f t="shared" si="0"/>
        <v/>
      </c>
      <c r="I16" s="30" t="str">
        <f>INDEX(Sheet2!$A$1:$G$87,MATCH($D16,Sheet2!$A$1:$A$87,0),4)</f>
        <v>　</v>
      </c>
      <c r="J16" s="33"/>
      <c r="K16" s="34" t="str">
        <f>INDEX(Sheet2!$A$1:$G$87,MATCH($D16,Sheet2!$A$1:$A$87,0),5)</f>
        <v>　</v>
      </c>
      <c r="L16" s="30" t="str">
        <f t="shared" si="1"/>
        <v/>
      </c>
      <c r="M16" s="30" t="str">
        <f>INDEX(Sheet2!$A$1:$G$87,MATCH($D16,Sheet2!$A$1:$A$87,0),6)</f>
        <v>　</v>
      </c>
      <c r="N16" s="33"/>
      <c r="O16" s="34" t="str">
        <f>INDEX(Sheet2!$A$1:$G$87,MATCH($D16,Sheet2!$A$1:$A$87,0),7)</f>
        <v>　</v>
      </c>
      <c r="P16" s="30" t="str">
        <f t="shared" si="2"/>
        <v/>
      </c>
      <c r="Q16" s="30" t="str">
        <f t="shared" si="3"/>
        <v/>
      </c>
    </row>
    <row r="17" spans="1:17" ht="31.9" customHeight="1" x14ac:dyDescent="0.4">
      <c r="A17" s="2">
        <v>12</v>
      </c>
      <c r="B17" s="4"/>
      <c r="C17" s="4"/>
      <c r="D17" s="4" t="s">
        <v>74</v>
      </c>
      <c r="E17" s="30" t="str">
        <f>INDEX(Sheet2!$A$1:$G$87,MATCH($D17,Sheet2!$A$1:$A$87,0),2)</f>
        <v>　</v>
      </c>
      <c r="F17" s="33"/>
      <c r="G17" s="34" t="str">
        <f>INDEX(Sheet2!$A$1:$G$87,MATCH($D17,Sheet2!$A$1:$A$87,0),3)</f>
        <v>　</v>
      </c>
      <c r="H17" s="30" t="str">
        <f t="shared" si="0"/>
        <v/>
      </c>
      <c r="I17" s="30" t="str">
        <f>INDEX(Sheet2!$A$1:$G$87,MATCH($D17,Sheet2!$A$1:$A$87,0),4)</f>
        <v>　</v>
      </c>
      <c r="J17" s="33"/>
      <c r="K17" s="34" t="str">
        <f>INDEX(Sheet2!$A$1:$G$87,MATCH($D17,Sheet2!$A$1:$A$87,0),5)</f>
        <v>　</v>
      </c>
      <c r="L17" s="30" t="str">
        <f t="shared" si="1"/>
        <v/>
      </c>
      <c r="M17" s="30" t="str">
        <f>INDEX(Sheet2!$A$1:$G$87,MATCH($D17,Sheet2!$A$1:$A$87,0),6)</f>
        <v>　</v>
      </c>
      <c r="N17" s="33"/>
      <c r="O17" s="34" t="str">
        <f>INDEX(Sheet2!$A$1:$G$87,MATCH($D17,Sheet2!$A$1:$A$87,0),7)</f>
        <v>　</v>
      </c>
      <c r="P17" s="30" t="str">
        <f t="shared" si="2"/>
        <v/>
      </c>
      <c r="Q17" s="30" t="str">
        <f t="shared" si="3"/>
        <v/>
      </c>
    </row>
    <row r="18" spans="1:17" ht="31.9" customHeight="1" x14ac:dyDescent="0.4">
      <c r="A18" s="2">
        <v>13</v>
      </c>
      <c r="B18" s="4"/>
      <c r="C18" s="4"/>
      <c r="D18" s="4" t="s">
        <v>74</v>
      </c>
      <c r="E18" s="30" t="str">
        <f>INDEX(Sheet2!$A$1:$G$87,MATCH($D18,Sheet2!$A$1:$A$87,0),2)</f>
        <v>　</v>
      </c>
      <c r="F18" s="33"/>
      <c r="G18" s="34" t="str">
        <f>INDEX(Sheet2!$A$1:$G$87,MATCH($D18,Sheet2!$A$1:$A$87,0),3)</f>
        <v>　</v>
      </c>
      <c r="H18" s="30" t="str">
        <f t="shared" si="0"/>
        <v/>
      </c>
      <c r="I18" s="30" t="str">
        <f>INDEX(Sheet2!$A$1:$G$87,MATCH($D18,Sheet2!$A$1:$A$87,0),4)</f>
        <v>　</v>
      </c>
      <c r="J18" s="33"/>
      <c r="K18" s="34" t="str">
        <f>INDEX(Sheet2!$A$1:$G$87,MATCH($D18,Sheet2!$A$1:$A$87,0),5)</f>
        <v>　</v>
      </c>
      <c r="L18" s="30" t="str">
        <f t="shared" si="1"/>
        <v/>
      </c>
      <c r="M18" s="30" t="str">
        <f>INDEX(Sheet2!$A$1:$G$87,MATCH($D18,Sheet2!$A$1:$A$87,0),6)</f>
        <v>　</v>
      </c>
      <c r="N18" s="33"/>
      <c r="O18" s="34" t="str">
        <f>INDEX(Sheet2!$A$1:$G$87,MATCH($D18,Sheet2!$A$1:$A$87,0),7)</f>
        <v>　</v>
      </c>
      <c r="P18" s="30" t="str">
        <f t="shared" si="2"/>
        <v/>
      </c>
      <c r="Q18" s="30" t="str">
        <f t="shared" si="3"/>
        <v/>
      </c>
    </row>
    <row r="19" spans="1:17" ht="31.9" customHeight="1" x14ac:dyDescent="0.4">
      <c r="A19" s="2">
        <v>14</v>
      </c>
      <c r="B19" s="4"/>
      <c r="C19" s="4"/>
      <c r="D19" s="4" t="s">
        <v>74</v>
      </c>
      <c r="E19" s="30" t="str">
        <f>INDEX(Sheet2!$A$1:$G$87,MATCH($D19,Sheet2!$A$1:$A$87,0),2)</f>
        <v>　</v>
      </c>
      <c r="F19" s="33"/>
      <c r="G19" s="34" t="str">
        <f>INDEX(Sheet2!$A$1:$G$87,MATCH($D19,Sheet2!$A$1:$A$87,0),3)</f>
        <v>　</v>
      </c>
      <c r="H19" s="30" t="str">
        <f t="shared" si="0"/>
        <v/>
      </c>
      <c r="I19" s="30" t="str">
        <f>INDEX(Sheet2!$A$1:$G$87,MATCH($D19,Sheet2!$A$1:$A$87,0),4)</f>
        <v>　</v>
      </c>
      <c r="J19" s="33"/>
      <c r="K19" s="34" t="str">
        <f>INDEX(Sheet2!$A$1:$G$87,MATCH($D19,Sheet2!$A$1:$A$87,0),5)</f>
        <v>　</v>
      </c>
      <c r="L19" s="30" t="str">
        <f t="shared" si="1"/>
        <v/>
      </c>
      <c r="M19" s="30" t="str">
        <f>INDEX(Sheet2!$A$1:$G$87,MATCH($D19,Sheet2!$A$1:$A$87,0),6)</f>
        <v>　</v>
      </c>
      <c r="N19" s="33"/>
      <c r="O19" s="34" t="str">
        <f>INDEX(Sheet2!$A$1:$G$87,MATCH($D19,Sheet2!$A$1:$A$87,0),7)</f>
        <v>　</v>
      </c>
      <c r="P19" s="30" t="str">
        <f t="shared" si="2"/>
        <v/>
      </c>
      <c r="Q19" s="30" t="str">
        <f t="shared" si="3"/>
        <v/>
      </c>
    </row>
    <row r="20" spans="1:17" ht="31.9" customHeight="1" x14ac:dyDescent="0.4">
      <c r="A20" s="2">
        <v>15</v>
      </c>
      <c r="B20" s="4"/>
      <c r="C20" s="4"/>
      <c r="D20" s="4" t="s">
        <v>74</v>
      </c>
      <c r="E20" s="30" t="str">
        <f>INDEX(Sheet2!$A$1:$G$87,MATCH($D20,Sheet2!$A$1:$A$87,0),2)</f>
        <v>　</v>
      </c>
      <c r="F20" s="33"/>
      <c r="G20" s="34" t="str">
        <f>INDEX(Sheet2!$A$1:$G$87,MATCH($D20,Sheet2!$A$1:$A$87,0),3)</f>
        <v>　</v>
      </c>
      <c r="H20" s="30" t="str">
        <f t="shared" si="0"/>
        <v/>
      </c>
      <c r="I20" s="30" t="str">
        <f>INDEX(Sheet2!$A$1:$G$87,MATCH($D20,Sheet2!$A$1:$A$87,0),4)</f>
        <v>　</v>
      </c>
      <c r="J20" s="33"/>
      <c r="K20" s="34" t="str">
        <f>INDEX(Sheet2!$A$1:$G$87,MATCH($D20,Sheet2!$A$1:$A$87,0),5)</f>
        <v>　</v>
      </c>
      <c r="L20" s="30" t="str">
        <f t="shared" si="1"/>
        <v/>
      </c>
      <c r="M20" s="30" t="str">
        <f>INDEX(Sheet2!$A$1:$G$87,MATCH($D20,Sheet2!$A$1:$A$87,0),6)</f>
        <v>　</v>
      </c>
      <c r="N20" s="33"/>
      <c r="O20" s="34" t="str">
        <f>INDEX(Sheet2!$A$1:$G$87,MATCH($D20,Sheet2!$A$1:$A$87,0),7)</f>
        <v>　</v>
      </c>
      <c r="P20" s="30" t="str">
        <f t="shared" si="2"/>
        <v/>
      </c>
      <c r="Q20" s="30" t="str">
        <f t="shared" si="3"/>
        <v/>
      </c>
    </row>
    <row r="21" spans="1:17" ht="31.9" customHeight="1" x14ac:dyDescent="0.4">
      <c r="A21" s="2">
        <v>16</v>
      </c>
      <c r="B21" s="4"/>
      <c r="C21" s="4"/>
      <c r="D21" s="4" t="s">
        <v>74</v>
      </c>
      <c r="E21" s="30" t="str">
        <f>INDEX(Sheet2!$A$1:$G$87,MATCH($D21,Sheet2!$A$1:$A$87,0),2)</f>
        <v>　</v>
      </c>
      <c r="F21" s="33"/>
      <c r="G21" s="34" t="str">
        <f>INDEX(Sheet2!$A$1:$G$87,MATCH($D21,Sheet2!$A$1:$A$87,0),3)</f>
        <v>　</v>
      </c>
      <c r="H21" s="30" t="str">
        <f t="shared" si="0"/>
        <v/>
      </c>
      <c r="I21" s="30" t="str">
        <f>INDEX(Sheet2!$A$1:$G$87,MATCH($D21,Sheet2!$A$1:$A$87,0),4)</f>
        <v>　</v>
      </c>
      <c r="J21" s="33"/>
      <c r="K21" s="34" t="str">
        <f>INDEX(Sheet2!$A$1:$G$87,MATCH($D21,Sheet2!$A$1:$A$87,0),5)</f>
        <v>　</v>
      </c>
      <c r="L21" s="30" t="str">
        <f t="shared" si="1"/>
        <v/>
      </c>
      <c r="M21" s="30" t="str">
        <f>INDEX(Sheet2!$A$1:$G$87,MATCH($D21,Sheet2!$A$1:$A$87,0),6)</f>
        <v>　</v>
      </c>
      <c r="N21" s="33"/>
      <c r="O21" s="34" t="str">
        <f>INDEX(Sheet2!$A$1:$G$87,MATCH($D21,Sheet2!$A$1:$A$87,0),7)</f>
        <v>　</v>
      </c>
      <c r="P21" s="30" t="str">
        <f t="shared" si="2"/>
        <v/>
      </c>
      <c r="Q21" s="30" t="str">
        <f t="shared" si="3"/>
        <v/>
      </c>
    </row>
    <row r="22" spans="1:17" ht="31.9" customHeight="1" x14ac:dyDescent="0.4">
      <c r="A22" s="2">
        <v>17</v>
      </c>
      <c r="B22" s="4"/>
      <c r="C22" s="4"/>
      <c r="D22" s="4" t="s">
        <v>74</v>
      </c>
      <c r="E22" s="30" t="str">
        <f>INDEX(Sheet2!$A$1:$G$87,MATCH($D22,Sheet2!$A$1:$A$87,0),2)</f>
        <v>　</v>
      </c>
      <c r="F22" s="33"/>
      <c r="G22" s="34" t="str">
        <f>INDEX(Sheet2!$A$1:$G$87,MATCH($D22,Sheet2!$A$1:$A$87,0),3)</f>
        <v>　</v>
      </c>
      <c r="H22" s="30" t="str">
        <f t="shared" si="0"/>
        <v/>
      </c>
      <c r="I22" s="30" t="str">
        <f>INDEX(Sheet2!$A$1:$G$87,MATCH($D22,Sheet2!$A$1:$A$87,0),4)</f>
        <v>　</v>
      </c>
      <c r="J22" s="33"/>
      <c r="K22" s="34" t="str">
        <f>INDEX(Sheet2!$A$1:$G$87,MATCH($D22,Sheet2!$A$1:$A$87,0),5)</f>
        <v>　</v>
      </c>
      <c r="L22" s="30" t="str">
        <f t="shared" si="1"/>
        <v/>
      </c>
      <c r="M22" s="30" t="str">
        <f>INDEX(Sheet2!$A$1:$G$87,MATCH($D22,Sheet2!$A$1:$A$87,0),6)</f>
        <v>　</v>
      </c>
      <c r="N22" s="33"/>
      <c r="O22" s="34" t="str">
        <f>INDEX(Sheet2!$A$1:$G$87,MATCH($D22,Sheet2!$A$1:$A$87,0),7)</f>
        <v>　</v>
      </c>
      <c r="P22" s="30" t="str">
        <f t="shared" si="2"/>
        <v/>
      </c>
      <c r="Q22" s="30" t="str">
        <f t="shared" si="3"/>
        <v/>
      </c>
    </row>
    <row r="23" spans="1:17" ht="31.9" customHeight="1" x14ac:dyDescent="0.4">
      <c r="A23" s="2">
        <v>18</v>
      </c>
      <c r="B23" s="4"/>
      <c r="C23" s="4"/>
      <c r="D23" s="4" t="s">
        <v>74</v>
      </c>
      <c r="E23" s="30" t="str">
        <f>INDEX(Sheet2!$A$1:$G$87,MATCH($D23,Sheet2!$A$1:$A$87,0),2)</f>
        <v>　</v>
      </c>
      <c r="F23" s="33"/>
      <c r="G23" s="34" t="str">
        <f>INDEX(Sheet2!$A$1:$G$87,MATCH($D23,Sheet2!$A$1:$A$87,0),3)</f>
        <v>　</v>
      </c>
      <c r="H23" s="30" t="str">
        <f t="shared" si="0"/>
        <v/>
      </c>
      <c r="I23" s="30" t="str">
        <f>INDEX(Sheet2!$A$1:$G$87,MATCH($D23,Sheet2!$A$1:$A$87,0),4)</f>
        <v>　</v>
      </c>
      <c r="J23" s="33"/>
      <c r="K23" s="34" t="str">
        <f>INDEX(Sheet2!$A$1:$G$87,MATCH($D23,Sheet2!$A$1:$A$87,0),5)</f>
        <v>　</v>
      </c>
      <c r="L23" s="30" t="str">
        <f t="shared" si="1"/>
        <v/>
      </c>
      <c r="M23" s="30" t="str">
        <f>INDEX(Sheet2!$A$1:$G$87,MATCH($D23,Sheet2!$A$1:$A$87,0),6)</f>
        <v>　</v>
      </c>
      <c r="N23" s="33"/>
      <c r="O23" s="34" t="str">
        <f>INDEX(Sheet2!$A$1:$G$87,MATCH($D23,Sheet2!$A$1:$A$87,0),7)</f>
        <v>　</v>
      </c>
      <c r="P23" s="30" t="str">
        <f t="shared" si="2"/>
        <v/>
      </c>
      <c r="Q23" s="30" t="str">
        <f t="shared" si="3"/>
        <v/>
      </c>
    </row>
    <row r="24" spans="1:17" ht="31.9" customHeight="1" x14ac:dyDescent="0.4">
      <c r="A24" s="2">
        <v>19</v>
      </c>
      <c r="B24" s="4"/>
      <c r="C24" s="4"/>
      <c r="D24" s="4" t="s">
        <v>74</v>
      </c>
      <c r="E24" s="30" t="str">
        <f>INDEX(Sheet2!$A$1:$G$87,MATCH($D24,Sheet2!$A$1:$A$87,0),2)</f>
        <v>　</v>
      </c>
      <c r="F24" s="33"/>
      <c r="G24" s="34" t="str">
        <f>INDEX(Sheet2!$A$1:$G$87,MATCH($D24,Sheet2!$A$1:$A$87,0),3)</f>
        <v>　</v>
      </c>
      <c r="H24" s="30" t="str">
        <f t="shared" si="0"/>
        <v/>
      </c>
      <c r="I24" s="30" t="str">
        <f>INDEX(Sheet2!$A$1:$G$87,MATCH($D24,Sheet2!$A$1:$A$87,0),4)</f>
        <v>　</v>
      </c>
      <c r="J24" s="33"/>
      <c r="K24" s="34" t="str">
        <f>INDEX(Sheet2!$A$1:$G$87,MATCH($D24,Sheet2!$A$1:$A$87,0),5)</f>
        <v>　</v>
      </c>
      <c r="L24" s="30" t="str">
        <f t="shared" si="1"/>
        <v/>
      </c>
      <c r="M24" s="30" t="str">
        <f>INDEX(Sheet2!$A$1:$G$87,MATCH($D24,Sheet2!$A$1:$A$87,0),6)</f>
        <v>　</v>
      </c>
      <c r="N24" s="33"/>
      <c r="O24" s="34" t="str">
        <f>INDEX(Sheet2!$A$1:$G$87,MATCH($D24,Sheet2!$A$1:$A$87,0),7)</f>
        <v>　</v>
      </c>
      <c r="P24" s="30" t="str">
        <f t="shared" si="2"/>
        <v/>
      </c>
      <c r="Q24" s="30" t="str">
        <f t="shared" si="3"/>
        <v/>
      </c>
    </row>
    <row r="25" spans="1:17" ht="31.9" customHeight="1" thickBot="1" x14ac:dyDescent="0.45">
      <c r="A25" s="2">
        <v>20</v>
      </c>
      <c r="B25" s="4"/>
      <c r="C25" s="4"/>
      <c r="D25" s="4" t="s">
        <v>74</v>
      </c>
      <c r="E25" s="30" t="str">
        <f>INDEX(Sheet2!$A$1:$G$87,MATCH($D25,Sheet2!$A$1:$A$87,0),2)</f>
        <v>　</v>
      </c>
      <c r="F25" s="33"/>
      <c r="G25" s="34" t="str">
        <f>INDEX(Sheet2!$A$1:$G$87,MATCH($D25,Sheet2!$A$1:$A$87,0),3)</f>
        <v>　</v>
      </c>
      <c r="H25" s="30" t="str">
        <f t="shared" si="0"/>
        <v/>
      </c>
      <c r="I25" s="30" t="str">
        <f>INDEX(Sheet2!$A$1:$G$87,MATCH($D25,Sheet2!$A$1:$A$87,0),4)</f>
        <v>　</v>
      </c>
      <c r="J25" s="33"/>
      <c r="K25" s="34" t="str">
        <f>INDEX(Sheet2!$A$1:$G$87,MATCH($D25,Sheet2!$A$1:$A$87,0),5)</f>
        <v>　</v>
      </c>
      <c r="L25" s="30" t="str">
        <f t="shared" si="1"/>
        <v/>
      </c>
      <c r="M25" s="30" t="str">
        <f>INDEX(Sheet2!$A$1:$G$87,MATCH($D25,Sheet2!$A$1:$A$87,0),6)</f>
        <v>　</v>
      </c>
      <c r="N25" s="33"/>
      <c r="O25" s="34" t="str">
        <f>INDEX(Sheet2!$A$1:$G$87,MATCH($D25,Sheet2!$A$1:$A$87,0),7)</f>
        <v>　</v>
      </c>
      <c r="P25" s="30" t="str">
        <f t="shared" si="2"/>
        <v/>
      </c>
      <c r="Q25" s="30" t="str">
        <f t="shared" si="3"/>
        <v/>
      </c>
    </row>
    <row r="26" spans="1:17" ht="31.9" customHeight="1" thickTop="1" x14ac:dyDescent="0.4">
      <c r="A26" s="39" t="s">
        <v>81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31" t="str">
        <f>IF(SUM(Q6:Q25)&gt;0,SUM(Q6:Q25),"")</f>
        <v/>
      </c>
    </row>
  </sheetData>
  <mergeCells count="14">
    <mergeCell ref="N2:Q2"/>
    <mergeCell ref="Q4:Q5"/>
    <mergeCell ref="A26:P26"/>
    <mergeCell ref="A3:P3"/>
    <mergeCell ref="A4:A5"/>
    <mergeCell ref="B4:B5"/>
    <mergeCell ref="C4:C5"/>
    <mergeCell ref="D4:D5"/>
    <mergeCell ref="E4:H4"/>
    <mergeCell ref="I4:L4"/>
    <mergeCell ref="M4:P4"/>
    <mergeCell ref="F5:G5"/>
    <mergeCell ref="N5:O5"/>
    <mergeCell ref="J5:K5"/>
  </mergeCells>
  <phoneticPr fontId="1"/>
  <conditionalFormatting sqref="F6">
    <cfRule type="expression" dxfId="5" priority="11">
      <formula>FIND("－",G6)</formula>
    </cfRule>
  </conditionalFormatting>
  <conditionalFormatting sqref="N7:N25">
    <cfRule type="expression" dxfId="4" priority="1">
      <formula>FIND("－",O7)</formula>
    </cfRule>
  </conditionalFormatting>
  <conditionalFormatting sqref="J6">
    <cfRule type="expression" dxfId="3" priority="8">
      <formula>FIND("－",K6)</formula>
    </cfRule>
  </conditionalFormatting>
  <conditionalFormatting sqref="N6">
    <cfRule type="expression" dxfId="2" priority="7">
      <formula>FIND("－",O6)</formula>
    </cfRule>
  </conditionalFormatting>
  <conditionalFormatting sqref="F7:F25">
    <cfRule type="expression" dxfId="1" priority="3">
      <formula>FIND("－",G7)</formula>
    </cfRule>
  </conditionalFormatting>
  <conditionalFormatting sqref="J7:J25">
    <cfRule type="expression" dxfId="0" priority="2">
      <formula>FIND("－",K7)</formula>
    </cfRule>
  </conditionalFormatting>
  <dataValidations count="3">
    <dataValidation imeMode="on" allowBlank="1" showInputMessage="1" showErrorMessage="1" sqref="B6:C25" xr:uid="{00000000-0002-0000-0000-000000000000}"/>
    <dataValidation type="list" allowBlank="1" showInputMessage="1" showErrorMessage="1" sqref="N2 P2" xr:uid="{2B29921C-B77C-4F6D-AB52-370256C9AA7C}">
      <formula1>"未選択,医療機関等,介護施設等,障がい福祉施設等,一般公衆浴場,保育施設等"</formula1>
    </dataValidation>
    <dataValidation type="list" allowBlank="1" showInputMessage="1" showErrorMessage="1" sqref="D6:D25" xr:uid="{D81CC512-6E1B-43E3-9343-7A0480680004}">
      <formula1>INDIRECT($N$2)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"/>
  <sheetViews>
    <sheetView topLeftCell="A76" workbookViewId="0">
      <selection activeCell="A76" sqref="A76:H76"/>
    </sheetView>
  </sheetViews>
  <sheetFormatPr defaultRowHeight="18.75" x14ac:dyDescent="0.4"/>
  <cols>
    <col min="1" max="1" width="46.375" bestFit="1" customWidth="1"/>
    <col min="2" max="2" width="8.875" style="1" bestFit="1" customWidth="1"/>
  </cols>
  <sheetData>
    <row r="1" spans="1:7" x14ac:dyDescent="0.4">
      <c r="A1" s="14" t="s">
        <v>75</v>
      </c>
      <c r="B1" s="12" t="s">
        <v>75</v>
      </c>
      <c r="C1" t="s">
        <v>74</v>
      </c>
      <c r="D1" t="s">
        <v>74</v>
      </c>
      <c r="E1" t="s">
        <v>74</v>
      </c>
      <c r="F1" t="s">
        <v>74</v>
      </c>
      <c r="G1" t="s">
        <v>74</v>
      </c>
    </row>
    <row r="2" spans="1:7" x14ac:dyDescent="0.4">
      <c r="A2" s="15"/>
      <c r="B2" s="25"/>
      <c r="C2" s="11"/>
      <c r="D2" s="25"/>
      <c r="E2" s="11"/>
      <c r="F2" s="25"/>
      <c r="G2" s="32"/>
    </row>
    <row r="3" spans="1:7" x14ac:dyDescent="0.4">
      <c r="A3" s="15"/>
      <c r="B3" s="25"/>
      <c r="C3" s="11"/>
      <c r="D3" s="25"/>
      <c r="E3" s="11"/>
      <c r="F3" s="25"/>
      <c r="G3" s="11"/>
    </row>
    <row r="4" spans="1:7" x14ac:dyDescent="0.4">
      <c r="A4" s="15"/>
      <c r="B4" s="25"/>
      <c r="C4" s="11"/>
      <c r="D4" s="25"/>
      <c r="E4" s="11"/>
      <c r="F4" s="25"/>
      <c r="G4" s="11"/>
    </row>
    <row r="5" spans="1:7" x14ac:dyDescent="0.4">
      <c r="A5" s="15"/>
      <c r="B5" s="25"/>
      <c r="C5" s="32"/>
      <c r="D5" s="25"/>
      <c r="E5" s="32"/>
      <c r="F5" s="25"/>
      <c r="G5" s="11"/>
    </row>
    <row r="6" spans="1:7" x14ac:dyDescent="0.4">
      <c r="A6" s="15"/>
      <c r="B6" s="25"/>
      <c r="C6" s="32"/>
      <c r="D6" s="25"/>
      <c r="E6" s="32"/>
      <c r="F6" s="25"/>
      <c r="G6" s="11"/>
    </row>
    <row r="7" spans="1:7" x14ac:dyDescent="0.4">
      <c r="A7" s="15"/>
      <c r="B7" s="25"/>
      <c r="C7" s="32"/>
      <c r="D7" s="25"/>
      <c r="E7" s="32"/>
      <c r="F7" s="25"/>
      <c r="G7" s="32"/>
    </row>
    <row r="8" spans="1:7" x14ac:dyDescent="0.4">
      <c r="A8" s="15"/>
      <c r="B8" s="25"/>
      <c r="C8" s="32"/>
      <c r="D8" s="25"/>
      <c r="E8" s="32"/>
      <c r="F8" s="25"/>
      <c r="G8" s="32"/>
    </row>
    <row r="9" spans="1:7" x14ac:dyDescent="0.4">
      <c r="A9" s="15"/>
      <c r="B9" s="25"/>
      <c r="C9" s="32"/>
      <c r="D9" s="25"/>
      <c r="E9" s="32"/>
      <c r="F9" s="25"/>
      <c r="G9" s="11"/>
    </row>
    <row r="10" spans="1:7" x14ac:dyDescent="0.4">
      <c r="A10" s="15"/>
      <c r="B10" s="25"/>
      <c r="C10" s="11"/>
      <c r="D10" s="25"/>
      <c r="E10" s="32"/>
      <c r="F10" s="25"/>
      <c r="G10" s="32"/>
    </row>
    <row r="11" spans="1:7" x14ac:dyDescent="0.4">
      <c r="A11" s="15"/>
      <c r="B11" s="25"/>
      <c r="C11" s="32"/>
      <c r="D11" s="25"/>
      <c r="E11" s="32"/>
      <c r="F11" s="25"/>
      <c r="G11" s="11"/>
    </row>
    <row r="12" spans="1:7" ht="19.5" thickBot="1" x14ac:dyDescent="0.45">
      <c r="A12" s="16"/>
      <c r="B12" s="25"/>
      <c r="C12" s="32"/>
      <c r="D12" s="25"/>
      <c r="E12" s="32"/>
      <c r="F12" s="25"/>
      <c r="G12" s="32"/>
    </row>
    <row r="13" spans="1:7" x14ac:dyDescent="0.4">
      <c r="A13" s="14" t="s">
        <v>75</v>
      </c>
      <c r="B13" s="12" t="s">
        <v>74</v>
      </c>
      <c r="C13" t="s">
        <v>74</v>
      </c>
      <c r="D13" t="s">
        <v>74</v>
      </c>
      <c r="E13" t="s">
        <v>74</v>
      </c>
      <c r="F13" t="s">
        <v>74</v>
      </c>
      <c r="G13" t="s">
        <v>90</v>
      </c>
    </row>
    <row r="14" spans="1:7" x14ac:dyDescent="0.4">
      <c r="A14" s="17" t="s">
        <v>16</v>
      </c>
      <c r="B14" s="26">
        <v>20000</v>
      </c>
      <c r="C14" s="32" t="s">
        <v>91</v>
      </c>
      <c r="D14" s="26" t="s">
        <v>88</v>
      </c>
      <c r="E14" s="32" t="s">
        <v>91</v>
      </c>
      <c r="F14" s="26">
        <v>1500</v>
      </c>
      <c r="G14" s="11" t="s">
        <v>87</v>
      </c>
    </row>
    <row r="15" spans="1:7" x14ac:dyDescent="0.4">
      <c r="A15" s="17" t="s">
        <v>6</v>
      </c>
      <c r="B15" s="26">
        <v>20000</v>
      </c>
      <c r="C15" s="32" t="s">
        <v>91</v>
      </c>
      <c r="D15" s="26" t="s">
        <v>88</v>
      </c>
      <c r="E15" s="32" t="s">
        <v>91</v>
      </c>
      <c r="F15" s="26">
        <v>1500</v>
      </c>
      <c r="G15" s="11" t="s">
        <v>87</v>
      </c>
    </row>
    <row r="16" spans="1:7" x14ac:dyDescent="0.4">
      <c r="A16" s="17" t="s">
        <v>7</v>
      </c>
      <c r="B16" s="26">
        <v>20000</v>
      </c>
      <c r="C16" s="32" t="s">
        <v>91</v>
      </c>
      <c r="D16" s="26" t="s">
        <v>88</v>
      </c>
      <c r="E16" s="32" t="s">
        <v>91</v>
      </c>
      <c r="F16" s="26">
        <v>1500</v>
      </c>
      <c r="G16" s="11" t="s">
        <v>87</v>
      </c>
    </row>
    <row r="17" spans="1:7" x14ac:dyDescent="0.4">
      <c r="A17" s="17" t="s">
        <v>8</v>
      </c>
      <c r="B17" s="26">
        <v>20000</v>
      </c>
      <c r="C17" s="32" t="s">
        <v>91</v>
      </c>
      <c r="D17" s="26" t="s">
        <v>88</v>
      </c>
      <c r="E17" s="32" t="s">
        <v>91</v>
      </c>
      <c r="F17" s="26">
        <v>1500</v>
      </c>
      <c r="G17" s="11" t="s">
        <v>87</v>
      </c>
    </row>
    <row r="18" spans="1:7" x14ac:dyDescent="0.4">
      <c r="A18" s="17" t="s">
        <v>9</v>
      </c>
      <c r="B18" s="26">
        <v>20000</v>
      </c>
      <c r="C18" s="32" t="s">
        <v>91</v>
      </c>
      <c r="D18" s="26" t="s">
        <v>88</v>
      </c>
      <c r="E18" s="32" t="s">
        <v>91</v>
      </c>
      <c r="F18" s="26">
        <v>1500</v>
      </c>
      <c r="G18" s="11" t="s">
        <v>87</v>
      </c>
    </row>
    <row r="19" spans="1:7" x14ac:dyDescent="0.4">
      <c r="A19" s="17" t="s">
        <v>10</v>
      </c>
      <c r="B19" s="26">
        <v>20000</v>
      </c>
      <c r="C19" s="32" t="s">
        <v>91</v>
      </c>
      <c r="D19" s="26" t="s">
        <v>88</v>
      </c>
      <c r="E19" s="32" t="s">
        <v>91</v>
      </c>
      <c r="F19" s="26">
        <v>1500</v>
      </c>
      <c r="G19" s="11" t="s">
        <v>87</v>
      </c>
    </row>
    <row r="20" spans="1:7" x14ac:dyDescent="0.4">
      <c r="A20" s="17" t="s">
        <v>11</v>
      </c>
      <c r="B20" s="26">
        <v>20000</v>
      </c>
      <c r="C20" s="32" t="s">
        <v>91</v>
      </c>
      <c r="D20" s="26" t="s">
        <v>88</v>
      </c>
      <c r="E20" s="32" t="s">
        <v>91</v>
      </c>
      <c r="F20" s="26">
        <v>1500</v>
      </c>
      <c r="G20" s="11" t="s">
        <v>87</v>
      </c>
    </row>
    <row r="21" spans="1:7" x14ac:dyDescent="0.4">
      <c r="A21" s="17" t="s">
        <v>12</v>
      </c>
      <c r="B21" s="26">
        <v>20000</v>
      </c>
      <c r="C21" s="32" t="s">
        <v>91</v>
      </c>
      <c r="D21" s="26">
        <v>3200</v>
      </c>
      <c r="E21" s="11" t="s">
        <v>89</v>
      </c>
      <c r="F21" s="26">
        <v>1500</v>
      </c>
      <c r="G21" s="11" t="s">
        <v>87</v>
      </c>
    </row>
    <row r="22" spans="1:7" x14ac:dyDescent="0.4">
      <c r="A22" s="17" t="s">
        <v>13</v>
      </c>
      <c r="B22" s="26">
        <v>20000</v>
      </c>
      <c r="C22" s="32" t="s">
        <v>91</v>
      </c>
      <c r="D22" s="26">
        <v>3200</v>
      </c>
      <c r="E22" s="11" t="s">
        <v>89</v>
      </c>
      <c r="F22" s="26">
        <v>1500</v>
      </c>
      <c r="G22" s="11" t="s">
        <v>87</v>
      </c>
    </row>
    <row r="23" spans="1:7" x14ac:dyDescent="0.4">
      <c r="A23" s="17" t="s">
        <v>17</v>
      </c>
      <c r="B23" s="26">
        <v>60000</v>
      </c>
      <c r="C23" s="32" t="s">
        <v>91</v>
      </c>
      <c r="D23" s="26">
        <v>1050</v>
      </c>
      <c r="E23" s="11" t="s">
        <v>89</v>
      </c>
      <c r="F23" s="26">
        <v>3000</v>
      </c>
      <c r="G23" s="11" t="s">
        <v>87</v>
      </c>
    </row>
    <row r="24" spans="1:7" x14ac:dyDescent="0.4">
      <c r="A24" s="17" t="s">
        <v>18</v>
      </c>
      <c r="B24" s="26">
        <v>60000</v>
      </c>
      <c r="C24" s="32" t="s">
        <v>91</v>
      </c>
      <c r="D24" s="26">
        <v>1050</v>
      </c>
      <c r="E24" s="11" t="s">
        <v>89</v>
      </c>
      <c r="F24" s="26">
        <v>3000</v>
      </c>
      <c r="G24" s="11" t="s">
        <v>87</v>
      </c>
    </row>
    <row r="25" spans="1:7" x14ac:dyDescent="0.4">
      <c r="A25" s="17" t="s">
        <v>19</v>
      </c>
      <c r="B25" s="26">
        <v>60000</v>
      </c>
      <c r="C25" s="32" t="s">
        <v>91</v>
      </c>
      <c r="D25" s="26">
        <v>1050</v>
      </c>
      <c r="E25" s="11" t="s">
        <v>89</v>
      </c>
      <c r="F25" s="26">
        <v>3000</v>
      </c>
      <c r="G25" s="11" t="s">
        <v>87</v>
      </c>
    </row>
    <row r="26" spans="1:7" x14ac:dyDescent="0.4">
      <c r="A26" s="17" t="s">
        <v>20</v>
      </c>
      <c r="B26" s="26">
        <v>60000</v>
      </c>
      <c r="C26" s="32" t="s">
        <v>91</v>
      </c>
      <c r="D26" s="26">
        <v>1050</v>
      </c>
      <c r="E26" s="11" t="s">
        <v>89</v>
      </c>
      <c r="F26" s="26">
        <v>3000</v>
      </c>
      <c r="G26" s="11" t="s">
        <v>87</v>
      </c>
    </row>
    <row r="27" spans="1:7" x14ac:dyDescent="0.4">
      <c r="A27" s="17" t="s">
        <v>22</v>
      </c>
      <c r="B27" s="26">
        <v>60000</v>
      </c>
      <c r="C27" s="32" t="s">
        <v>91</v>
      </c>
      <c r="D27" s="26">
        <v>1050</v>
      </c>
      <c r="E27" s="11" t="s">
        <v>89</v>
      </c>
      <c r="F27" s="26">
        <v>3000</v>
      </c>
      <c r="G27" s="11" t="s">
        <v>87</v>
      </c>
    </row>
    <row r="28" spans="1:7" x14ac:dyDescent="0.4">
      <c r="A28" s="17" t="s">
        <v>23</v>
      </c>
      <c r="B28" s="26">
        <v>60000</v>
      </c>
      <c r="C28" s="32" t="s">
        <v>91</v>
      </c>
      <c r="D28" s="26">
        <v>1050</v>
      </c>
      <c r="E28" s="11" t="s">
        <v>89</v>
      </c>
      <c r="F28" s="26">
        <v>3000</v>
      </c>
      <c r="G28" s="11" t="s">
        <v>87</v>
      </c>
    </row>
    <row r="29" spans="1:7" x14ac:dyDescent="0.4">
      <c r="A29" s="17" t="s">
        <v>24</v>
      </c>
      <c r="B29" s="26">
        <v>4500</v>
      </c>
      <c r="C29" s="11" t="s">
        <v>89</v>
      </c>
      <c r="D29" s="26">
        <v>3200</v>
      </c>
      <c r="E29" s="11" t="s">
        <v>89</v>
      </c>
      <c r="F29" s="26">
        <v>1500</v>
      </c>
      <c r="G29" s="11" t="s">
        <v>87</v>
      </c>
    </row>
    <row r="30" spans="1:7" x14ac:dyDescent="0.4">
      <c r="A30" s="17" t="s">
        <v>25</v>
      </c>
      <c r="B30" s="26">
        <v>4500</v>
      </c>
      <c r="C30" s="11" t="s">
        <v>89</v>
      </c>
      <c r="D30" s="26">
        <v>3200</v>
      </c>
      <c r="E30" s="11" t="s">
        <v>89</v>
      </c>
      <c r="F30" s="26">
        <v>1500</v>
      </c>
      <c r="G30" s="11" t="s">
        <v>87</v>
      </c>
    </row>
    <row r="31" spans="1:7" x14ac:dyDescent="0.4">
      <c r="A31" s="17" t="s">
        <v>26</v>
      </c>
      <c r="B31" s="26">
        <v>4500</v>
      </c>
      <c r="C31" s="11" t="s">
        <v>89</v>
      </c>
      <c r="D31" s="26">
        <v>3200</v>
      </c>
      <c r="E31" s="11" t="s">
        <v>89</v>
      </c>
      <c r="F31" s="26">
        <v>1500</v>
      </c>
      <c r="G31" s="11" t="s">
        <v>87</v>
      </c>
    </row>
    <row r="32" spans="1:7" x14ac:dyDescent="0.4">
      <c r="A32" s="17" t="s">
        <v>27</v>
      </c>
      <c r="B32" s="26">
        <v>4500</v>
      </c>
      <c r="C32" s="11" t="s">
        <v>89</v>
      </c>
      <c r="D32" s="26">
        <v>3200</v>
      </c>
      <c r="E32" s="11" t="s">
        <v>89</v>
      </c>
      <c r="F32" s="26">
        <v>1500</v>
      </c>
      <c r="G32" s="11" t="s">
        <v>87</v>
      </c>
    </row>
    <row r="33" spans="1:7" x14ac:dyDescent="0.4">
      <c r="A33" s="17" t="s">
        <v>28</v>
      </c>
      <c r="B33" s="26">
        <v>4500</v>
      </c>
      <c r="C33" s="11" t="s">
        <v>89</v>
      </c>
      <c r="D33" s="26">
        <v>3200</v>
      </c>
      <c r="E33" s="11" t="s">
        <v>89</v>
      </c>
      <c r="F33" s="26">
        <v>1500</v>
      </c>
      <c r="G33" s="11" t="s">
        <v>87</v>
      </c>
    </row>
    <row r="34" spans="1:7" x14ac:dyDescent="0.4">
      <c r="A34" s="17" t="s">
        <v>29</v>
      </c>
      <c r="B34" s="26">
        <v>4500</v>
      </c>
      <c r="C34" s="11" t="s">
        <v>89</v>
      </c>
      <c r="D34" s="26">
        <v>3200</v>
      </c>
      <c r="E34" s="11" t="s">
        <v>89</v>
      </c>
      <c r="F34" s="26">
        <v>1500</v>
      </c>
      <c r="G34" s="11" t="s">
        <v>87</v>
      </c>
    </row>
    <row r="35" spans="1:7" x14ac:dyDescent="0.4">
      <c r="A35" s="17" t="s">
        <v>30</v>
      </c>
      <c r="B35" s="26">
        <v>4500</v>
      </c>
      <c r="C35" s="11" t="s">
        <v>89</v>
      </c>
      <c r="D35" s="26">
        <v>3200</v>
      </c>
      <c r="E35" s="11" t="s">
        <v>89</v>
      </c>
      <c r="F35" s="26">
        <v>1500</v>
      </c>
      <c r="G35" s="11" t="s">
        <v>87</v>
      </c>
    </row>
    <row r="36" spans="1:7" x14ac:dyDescent="0.4">
      <c r="A36" s="17" t="s">
        <v>31</v>
      </c>
      <c r="B36" s="26">
        <v>4500</v>
      </c>
      <c r="C36" s="11" t="s">
        <v>89</v>
      </c>
      <c r="D36" s="26">
        <v>3200</v>
      </c>
      <c r="E36" s="11" t="s">
        <v>89</v>
      </c>
      <c r="F36" s="26">
        <v>1500</v>
      </c>
      <c r="G36" s="11" t="s">
        <v>87</v>
      </c>
    </row>
    <row r="37" spans="1:7" x14ac:dyDescent="0.4">
      <c r="A37" s="17" t="s">
        <v>14</v>
      </c>
      <c r="B37" s="26">
        <v>4500</v>
      </c>
      <c r="C37" s="11" t="s">
        <v>89</v>
      </c>
      <c r="D37" s="26" t="s">
        <v>88</v>
      </c>
      <c r="E37" s="32" t="s">
        <v>91</v>
      </c>
      <c r="F37" s="26">
        <v>1500</v>
      </c>
      <c r="G37" s="11" t="s">
        <v>87</v>
      </c>
    </row>
    <row r="38" spans="1:7" x14ac:dyDescent="0.4">
      <c r="A38" s="17" t="s">
        <v>15</v>
      </c>
      <c r="B38" s="26">
        <v>4500</v>
      </c>
      <c r="C38" s="11" t="s">
        <v>89</v>
      </c>
      <c r="D38" s="26" t="s">
        <v>88</v>
      </c>
      <c r="E38" s="32" t="s">
        <v>91</v>
      </c>
      <c r="F38" s="26">
        <v>1500</v>
      </c>
      <c r="G38" s="11" t="s">
        <v>87</v>
      </c>
    </row>
    <row r="39" spans="1:7" ht="19.5" thickBot="1" x14ac:dyDescent="0.45">
      <c r="A39" s="18" t="s">
        <v>21</v>
      </c>
      <c r="B39" s="26">
        <v>4500</v>
      </c>
      <c r="C39" s="11" t="s">
        <v>89</v>
      </c>
      <c r="D39" s="26">
        <v>3200</v>
      </c>
      <c r="E39" s="11" t="s">
        <v>89</v>
      </c>
      <c r="F39" s="26">
        <v>1500</v>
      </c>
      <c r="G39" s="11" t="s">
        <v>87</v>
      </c>
    </row>
    <row r="40" spans="1:7" x14ac:dyDescent="0.4">
      <c r="A40" s="14" t="s">
        <v>75</v>
      </c>
      <c r="B40" s="12" t="s">
        <v>74</v>
      </c>
      <c r="C40" s="12" t="s">
        <v>74</v>
      </c>
      <c r="D40" t="s">
        <v>74</v>
      </c>
      <c r="E40" t="s">
        <v>74</v>
      </c>
      <c r="F40" t="s">
        <v>74</v>
      </c>
      <c r="G40" t="s">
        <v>74</v>
      </c>
    </row>
    <row r="41" spans="1:7" x14ac:dyDescent="0.4">
      <c r="A41" s="19" t="s">
        <v>32</v>
      </c>
      <c r="B41" s="27">
        <v>20000</v>
      </c>
      <c r="C41" s="32" t="s">
        <v>91</v>
      </c>
      <c r="D41" s="27" t="s">
        <v>88</v>
      </c>
      <c r="E41" s="32" t="s">
        <v>91</v>
      </c>
      <c r="F41" s="27">
        <v>1500</v>
      </c>
      <c r="G41" s="11" t="s">
        <v>87</v>
      </c>
    </row>
    <row r="42" spans="1:7" x14ac:dyDescent="0.4">
      <c r="A42" s="19" t="s">
        <v>33</v>
      </c>
      <c r="B42" s="27">
        <v>20000</v>
      </c>
      <c r="C42" s="32" t="s">
        <v>91</v>
      </c>
      <c r="D42" s="27" t="s">
        <v>88</v>
      </c>
      <c r="E42" s="32" t="s">
        <v>91</v>
      </c>
      <c r="F42" s="27">
        <v>1500</v>
      </c>
      <c r="G42" s="11" t="s">
        <v>87</v>
      </c>
    </row>
    <row r="43" spans="1:7" x14ac:dyDescent="0.4">
      <c r="A43" s="19" t="s">
        <v>34</v>
      </c>
      <c r="B43" s="27">
        <v>20000</v>
      </c>
      <c r="C43" s="32" t="s">
        <v>91</v>
      </c>
      <c r="D43" s="27" t="s">
        <v>88</v>
      </c>
      <c r="E43" s="32" t="s">
        <v>91</v>
      </c>
      <c r="F43" s="27">
        <v>1500</v>
      </c>
      <c r="G43" s="11" t="s">
        <v>87</v>
      </c>
    </row>
    <row r="44" spans="1:7" x14ac:dyDescent="0.4">
      <c r="A44" s="19" t="s">
        <v>35</v>
      </c>
      <c r="B44" s="27">
        <v>20000</v>
      </c>
      <c r="C44" s="32" t="s">
        <v>91</v>
      </c>
      <c r="D44" s="27" t="s">
        <v>88</v>
      </c>
      <c r="E44" s="32" t="s">
        <v>91</v>
      </c>
      <c r="F44" s="27">
        <v>1500</v>
      </c>
      <c r="G44" s="11" t="s">
        <v>87</v>
      </c>
    </row>
    <row r="45" spans="1:7" x14ac:dyDescent="0.4">
      <c r="A45" s="19" t="s">
        <v>36</v>
      </c>
      <c r="B45" s="27">
        <v>20000</v>
      </c>
      <c r="C45" s="32" t="s">
        <v>91</v>
      </c>
      <c r="D45" s="27" t="s">
        <v>88</v>
      </c>
      <c r="E45" s="32" t="s">
        <v>91</v>
      </c>
      <c r="F45" s="27">
        <v>1500</v>
      </c>
      <c r="G45" s="11" t="s">
        <v>87</v>
      </c>
    </row>
    <row r="46" spans="1:7" x14ac:dyDescent="0.4">
      <c r="A46" s="19" t="s">
        <v>45</v>
      </c>
      <c r="B46" s="27">
        <v>20000</v>
      </c>
      <c r="C46" s="32" t="s">
        <v>91</v>
      </c>
      <c r="D46" s="27" t="s">
        <v>88</v>
      </c>
      <c r="E46" s="32" t="s">
        <v>91</v>
      </c>
      <c r="F46" s="27">
        <v>1500</v>
      </c>
      <c r="G46" s="11" t="s">
        <v>87</v>
      </c>
    </row>
    <row r="47" spans="1:7" x14ac:dyDescent="0.4">
      <c r="A47" s="19" t="s">
        <v>37</v>
      </c>
      <c r="B47" s="27">
        <v>20000</v>
      </c>
      <c r="C47" s="32" t="s">
        <v>91</v>
      </c>
      <c r="D47" s="27" t="s">
        <v>88</v>
      </c>
      <c r="E47" s="32" t="s">
        <v>91</v>
      </c>
      <c r="F47" s="27">
        <v>1500</v>
      </c>
      <c r="G47" s="11" t="s">
        <v>87</v>
      </c>
    </row>
    <row r="48" spans="1:7" x14ac:dyDescent="0.4">
      <c r="A48" s="19" t="s">
        <v>38</v>
      </c>
      <c r="B48" s="27">
        <v>20000</v>
      </c>
      <c r="C48" s="32" t="s">
        <v>91</v>
      </c>
      <c r="D48" s="27" t="s">
        <v>88</v>
      </c>
      <c r="E48" s="32" t="s">
        <v>91</v>
      </c>
      <c r="F48" s="27">
        <v>1500</v>
      </c>
      <c r="G48" s="11" t="s">
        <v>87</v>
      </c>
    </row>
    <row r="49" spans="1:7" x14ac:dyDescent="0.4">
      <c r="A49" s="19" t="s">
        <v>39</v>
      </c>
      <c r="B49" s="27">
        <v>20000</v>
      </c>
      <c r="C49" s="32" t="s">
        <v>91</v>
      </c>
      <c r="D49" s="27" t="s">
        <v>88</v>
      </c>
      <c r="E49" s="32" t="s">
        <v>91</v>
      </c>
      <c r="F49" s="27">
        <v>1500</v>
      </c>
      <c r="G49" s="11" t="s">
        <v>87</v>
      </c>
    </row>
    <row r="50" spans="1:7" x14ac:dyDescent="0.4">
      <c r="A50" s="19" t="s">
        <v>40</v>
      </c>
      <c r="B50" s="27">
        <v>20000</v>
      </c>
      <c r="C50" s="32" t="s">
        <v>91</v>
      </c>
      <c r="D50" s="27" t="s">
        <v>88</v>
      </c>
      <c r="E50" s="32" t="s">
        <v>91</v>
      </c>
      <c r="F50" s="27">
        <v>1500</v>
      </c>
      <c r="G50" s="11" t="s">
        <v>87</v>
      </c>
    </row>
    <row r="51" spans="1:7" x14ac:dyDescent="0.4">
      <c r="A51" s="19" t="s">
        <v>41</v>
      </c>
      <c r="B51" s="27">
        <v>50000</v>
      </c>
      <c r="C51" s="32" t="s">
        <v>91</v>
      </c>
      <c r="D51" s="27">
        <v>1050</v>
      </c>
      <c r="E51" s="11" t="s">
        <v>89</v>
      </c>
      <c r="F51" s="27">
        <v>3000</v>
      </c>
      <c r="G51" s="11" t="s">
        <v>87</v>
      </c>
    </row>
    <row r="52" spans="1:7" x14ac:dyDescent="0.4">
      <c r="A52" s="19" t="s">
        <v>42</v>
      </c>
      <c r="B52" s="27">
        <v>50000</v>
      </c>
      <c r="C52" s="32" t="s">
        <v>91</v>
      </c>
      <c r="D52" s="27">
        <v>1050</v>
      </c>
      <c r="E52" s="11" t="s">
        <v>89</v>
      </c>
      <c r="F52" s="27">
        <v>3000</v>
      </c>
      <c r="G52" s="11" t="s">
        <v>87</v>
      </c>
    </row>
    <row r="53" spans="1:7" x14ac:dyDescent="0.4">
      <c r="A53" s="19" t="s">
        <v>43</v>
      </c>
      <c r="B53" s="27">
        <v>50000</v>
      </c>
      <c r="C53" s="32" t="s">
        <v>91</v>
      </c>
      <c r="D53" s="27">
        <v>1050</v>
      </c>
      <c r="E53" s="11" t="s">
        <v>89</v>
      </c>
      <c r="F53" s="27">
        <v>3000</v>
      </c>
      <c r="G53" s="11" t="s">
        <v>87</v>
      </c>
    </row>
    <row r="54" spans="1:7" x14ac:dyDescent="0.4">
      <c r="A54" s="19" t="s">
        <v>44</v>
      </c>
      <c r="B54" s="27">
        <v>50000</v>
      </c>
      <c r="C54" s="32" t="s">
        <v>91</v>
      </c>
      <c r="D54" s="27">
        <v>1050</v>
      </c>
      <c r="E54" s="11" t="s">
        <v>89</v>
      </c>
      <c r="F54" s="27">
        <v>3000</v>
      </c>
      <c r="G54" s="11" t="s">
        <v>87</v>
      </c>
    </row>
    <row r="55" spans="1:7" x14ac:dyDescent="0.4">
      <c r="A55" s="19" t="s">
        <v>46</v>
      </c>
      <c r="B55" s="27">
        <v>50000</v>
      </c>
      <c r="C55" s="32" t="s">
        <v>91</v>
      </c>
      <c r="D55" s="27">
        <v>1050</v>
      </c>
      <c r="E55" s="11" t="s">
        <v>89</v>
      </c>
      <c r="F55" s="27">
        <v>3000</v>
      </c>
      <c r="G55" s="11" t="s">
        <v>87</v>
      </c>
    </row>
    <row r="56" spans="1:7" x14ac:dyDescent="0.4">
      <c r="A56" s="19" t="s">
        <v>47</v>
      </c>
      <c r="B56" s="27">
        <v>50000</v>
      </c>
      <c r="C56" s="32" t="s">
        <v>91</v>
      </c>
      <c r="D56" s="27">
        <v>1050</v>
      </c>
      <c r="E56" s="11" t="s">
        <v>89</v>
      </c>
      <c r="F56" s="27">
        <v>3000</v>
      </c>
      <c r="G56" s="11" t="s">
        <v>87</v>
      </c>
    </row>
    <row r="57" spans="1:7" x14ac:dyDescent="0.4">
      <c r="A57" s="19" t="s">
        <v>48</v>
      </c>
      <c r="B57" s="27">
        <v>50000</v>
      </c>
      <c r="C57" s="32" t="s">
        <v>91</v>
      </c>
      <c r="D57" s="27">
        <v>1050</v>
      </c>
      <c r="E57" s="11" t="s">
        <v>89</v>
      </c>
      <c r="F57" s="27">
        <v>3000</v>
      </c>
      <c r="G57" s="11" t="s">
        <v>87</v>
      </c>
    </row>
    <row r="58" spans="1:7" x14ac:dyDescent="0.4">
      <c r="A58" s="19" t="s">
        <v>49</v>
      </c>
      <c r="B58" s="27">
        <v>50000</v>
      </c>
      <c r="C58" s="32" t="s">
        <v>91</v>
      </c>
      <c r="D58" s="27">
        <v>1050</v>
      </c>
      <c r="E58" s="11" t="s">
        <v>89</v>
      </c>
      <c r="F58" s="27">
        <v>3000</v>
      </c>
      <c r="G58" s="11" t="s">
        <v>87</v>
      </c>
    </row>
    <row r="59" spans="1:7" x14ac:dyDescent="0.4">
      <c r="A59" s="19" t="s">
        <v>50</v>
      </c>
      <c r="B59" s="27">
        <v>50000</v>
      </c>
      <c r="C59" s="32" t="s">
        <v>91</v>
      </c>
      <c r="D59" s="27">
        <v>1050</v>
      </c>
      <c r="E59" s="11" t="s">
        <v>89</v>
      </c>
      <c r="F59" s="27">
        <v>3000</v>
      </c>
      <c r="G59" s="11" t="s">
        <v>87</v>
      </c>
    </row>
    <row r="60" spans="1:7" x14ac:dyDescent="0.4">
      <c r="A60" s="19" t="s">
        <v>51</v>
      </c>
      <c r="B60" s="27">
        <v>50000</v>
      </c>
      <c r="C60" s="32" t="s">
        <v>91</v>
      </c>
      <c r="D60" s="27">
        <v>1050</v>
      </c>
      <c r="E60" s="11" t="s">
        <v>89</v>
      </c>
      <c r="F60" s="27">
        <v>3000</v>
      </c>
      <c r="G60" s="11" t="s">
        <v>87</v>
      </c>
    </row>
    <row r="61" spans="1:7" x14ac:dyDescent="0.4">
      <c r="A61" s="19" t="s">
        <v>52</v>
      </c>
      <c r="B61" s="27">
        <v>50000</v>
      </c>
      <c r="C61" s="32" t="s">
        <v>91</v>
      </c>
      <c r="D61" s="27">
        <v>1050</v>
      </c>
      <c r="E61" s="11" t="s">
        <v>89</v>
      </c>
      <c r="F61" s="27">
        <v>3000</v>
      </c>
      <c r="G61" s="11" t="s">
        <v>87</v>
      </c>
    </row>
    <row r="62" spans="1:7" x14ac:dyDescent="0.4">
      <c r="A62" s="19" t="s">
        <v>53</v>
      </c>
      <c r="B62" s="27">
        <v>50000</v>
      </c>
      <c r="C62" s="32" t="s">
        <v>91</v>
      </c>
      <c r="D62" s="27">
        <v>1050</v>
      </c>
      <c r="E62" s="11" t="s">
        <v>89</v>
      </c>
      <c r="F62" s="27">
        <v>3000</v>
      </c>
      <c r="G62" s="11" t="s">
        <v>87</v>
      </c>
    </row>
    <row r="63" spans="1:7" x14ac:dyDescent="0.4">
      <c r="A63" s="19" t="s">
        <v>54</v>
      </c>
      <c r="B63" s="27">
        <v>50000</v>
      </c>
      <c r="C63" s="32" t="s">
        <v>91</v>
      </c>
      <c r="D63" s="27">
        <v>1050</v>
      </c>
      <c r="E63" s="11" t="s">
        <v>89</v>
      </c>
      <c r="F63" s="27">
        <v>3000</v>
      </c>
      <c r="G63" s="11" t="s">
        <v>87</v>
      </c>
    </row>
    <row r="64" spans="1:7" x14ac:dyDescent="0.4">
      <c r="A64" s="19" t="s">
        <v>55</v>
      </c>
      <c r="B64" s="27">
        <v>50000</v>
      </c>
      <c r="C64" s="32" t="s">
        <v>91</v>
      </c>
      <c r="D64" s="27">
        <v>1050</v>
      </c>
      <c r="E64" s="11" t="s">
        <v>89</v>
      </c>
      <c r="F64" s="27">
        <v>3000</v>
      </c>
      <c r="G64" s="11" t="s">
        <v>87</v>
      </c>
    </row>
    <row r="65" spans="1:7" x14ac:dyDescent="0.4">
      <c r="A65" s="19" t="s">
        <v>56</v>
      </c>
      <c r="B65" s="27">
        <v>50000</v>
      </c>
      <c r="C65" s="32" t="s">
        <v>91</v>
      </c>
      <c r="D65" s="27">
        <v>1050</v>
      </c>
      <c r="E65" s="11" t="s">
        <v>89</v>
      </c>
      <c r="F65" s="27">
        <v>3000</v>
      </c>
      <c r="G65" s="11" t="s">
        <v>87</v>
      </c>
    </row>
    <row r="66" spans="1:7" x14ac:dyDescent="0.4">
      <c r="A66" s="19" t="s">
        <v>57</v>
      </c>
      <c r="B66" s="27">
        <v>50000</v>
      </c>
      <c r="C66" s="32" t="s">
        <v>91</v>
      </c>
      <c r="D66" s="27">
        <v>1050</v>
      </c>
      <c r="E66" s="11" t="s">
        <v>89</v>
      </c>
      <c r="F66" s="27">
        <v>3000</v>
      </c>
      <c r="G66" s="11" t="s">
        <v>87</v>
      </c>
    </row>
    <row r="67" spans="1:7" x14ac:dyDescent="0.4">
      <c r="A67" s="19" t="s">
        <v>58</v>
      </c>
      <c r="B67" s="27">
        <v>4500</v>
      </c>
      <c r="C67" s="11" t="s">
        <v>89</v>
      </c>
      <c r="D67" s="27">
        <v>3200</v>
      </c>
      <c r="E67" s="11" t="s">
        <v>89</v>
      </c>
      <c r="F67" s="27">
        <v>1500</v>
      </c>
      <c r="G67" s="11" t="s">
        <v>87</v>
      </c>
    </row>
    <row r="68" spans="1:7" x14ac:dyDescent="0.4">
      <c r="A68" s="19" t="s">
        <v>59</v>
      </c>
      <c r="B68" s="27">
        <v>4500</v>
      </c>
      <c r="C68" s="11" t="s">
        <v>89</v>
      </c>
      <c r="D68" s="27">
        <v>3200</v>
      </c>
      <c r="E68" s="11" t="s">
        <v>89</v>
      </c>
      <c r="F68" s="27">
        <v>1500</v>
      </c>
      <c r="G68" s="11" t="s">
        <v>87</v>
      </c>
    </row>
    <row r="69" spans="1:7" x14ac:dyDescent="0.4">
      <c r="A69" s="19" t="s">
        <v>60</v>
      </c>
      <c r="B69" s="27">
        <v>4500</v>
      </c>
      <c r="C69" s="11" t="s">
        <v>89</v>
      </c>
      <c r="D69" s="27">
        <v>3200</v>
      </c>
      <c r="E69" s="11" t="s">
        <v>89</v>
      </c>
      <c r="F69" s="27">
        <v>1500</v>
      </c>
      <c r="G69" s="11" t="s">
        <v>87</v>
      </c>
    </row>
    <row r="70" spans="1:7" x14ac:dyDescent="0.4">
      <c r="A70" s="19" t="s">
        <v>61</v>
      </c>
      <c r="B70" s="27">
        <v>4500</v>
      </c>
      <c r="C70" s="11" t="s">
        <v>89</v>
      </c>
      <c r="D70" s="27">
        <v>3200</v>
      </c>
      <c r="E70" s="11" t="s">
        <v>89</v>
      </c>
      <c r="F70" s="27">
        <v>1500</v>
      </c>
      <c r="G70" s="11" t="s">
        <v>87</v>
      </c>
    </row>
    <row r="71" spans="1:7" x14ac:dyDescent="0.4">
      <c r="A71" s="19" t="s">
        <v>62</v>
      </c>
      <c r="B71" s="27">
        <v>4500</v>
      </c>
      <c r="C71" s="11" t="s">
        <v>89</v>
      </c>
      <c r="D71" s="27">
        <v>3200</v>
      </c>
      <c r="E71" s="11" t="s">
        <v>89</v>
      </c>
      <c r="F71" s="27">
        <v>1500</v>
      </c>
      <c r="G71" s="11" t="s">
        <v>87</v>
      </c>
    </row>
    <row r="72" spans="1:7" x14ac:dyDescent="0.4">
      <c r="A72" s="19" t="s">
        <v>63</v>
      </c>
      <c r="B72" s="27">
        <v>20000</v>
      </c>
      <c r="C72" s="32" t="s">
        <v>91</v>
      </c>
      <c r="D72" s="27" t="s">
        <v>88</v>
      </c>
      <c r="E72" s="32" t="s">
        <v>91</v>
      </c>
      <c r="F72" s="27" t="s">
        <v>88</v>
      </c>
      <c r="G72" s="32" t="s">
        <v>91</v>
      </c>
    </row>
    <row r="73" spans="1:7" x14ac:dyDescent="0.4">
      <c r="A73" s="19" t="s">
        <v>64</v>
      </c>
      <c r="B73" s="27">
        <v>20000</v>
      </c>
      <c r="C73" s="32" t="s">
        <v>91</v>
      </c>
      <c r="D73" s="27" t="s">
        <v>88</v>
      </c>
      <c r="E73" s="32" t="s">
        <v>91</v>
      </c>
      <c r="F73" s="27" t="s">
        <v>88</v>
      </c>
      <c r="G73" s="32" t="s">
        <v>91</v>
      </c>
    </row>
    <row r="74" spans="1:7" ht="19.5" thickBot="1" x14ac:dyDescent="0.45">
      <c r="A74" s="20" t="s">
        <v>65</v>
      </c>
      <c r="B74" s="27">
        <v>20000</v>
      </c>
      <c r="C74" s="32" t="s">
        <v>91</v>
      </c>
      <c r="D74" s="27" t="s">
        <v>88</v>
      </c>
      <c r="E74" s="32" t="s">
        <v>91</v>
      </c>
      <c r="F74" s="27" t="s">
        <v>88</v>
      </c>
      <c r="G74" s="32" t="s">
        <v>91</v>
      </c>
    </row>
    <row r="75" spans="1:7" x14ac:dyDescent="0.4">
      <c r="A75" s="14" t="s">
        <v>75</v>
      </c>
      <c r="B75" s="12" t="s">
        <v>74</v>
      </c>
      <c r="C75" t="s">
        <v>74</v>
      </c>
      <c r="D75" t="s">
        <v>74</v>
      </c>
      <c r="E75" t="s">
        <v>74</v>
      </c>
      <c r="F75" t="s">
        <v>74</v>
      </c>
      <c r="G75" t="s">
        <v>74</v>
      </c>
    </row>
    <row r="76" spans="1:7" ht="19.5" thickBot="1" x14ac:dyDescent="0.45">
      <c r="A76" s="21"/>
      <c r="B76" s="28"/>
      <c r="C76" s="32"/>
      <c r="D76" s="28"/>
      <c r="E76" s="32"/>
      <c r="F76" s="28"/>
      <c r="G76" s="32"/>
    </row>
    <row r="77" spans="1:7" x14ac:dyDescent="0.4">
      <c r="A77" s="14" t="s">
        <v>75</v>
      </c>
      <c r="B77" s="12" t="s">
        <v>74</v>
      </c>
      <c r="C77" t="s">
        <v>74</v>
      </c>
      <c r="D77" t="s">
        <v>74</v>
      </c>
      <c r="E77" t="s">
        <v>74</v>
      </c>
      <c r="F77" t="s">
        <v>74</v>
      </c>
      <c r="G77" t="s">
        <v>74</v>
      </c>
    </row>
    <row r="78" spans="1:7" x14ac:dyDescent="0.4">
      <c r="A78" s="22" t="s">
        <v>66</v>
      </c>
      <c r="B78" s="29">
        <v>3000</v>
      </c>
      <c r="C78" s="11" t="s">
        <v>89</v>
      </c>
      <c r="D78" s="29">
        <v>3200</v>
      </c>
      <c r="E78" s="11" t="s">
        <v>89</v>
      </c>
      <c r="F78" t="s">
        <v>88</v>
      </c>
      <c r="G78" s="32" t="s">
        <v>91</v>
      </c>
    </row>
    <row r="79" spans="1:7" x14ac:dyDescent="0.4">
      <c r="A79" s="22" t="s">
        <v>67</v>
      </c>
      <c r="B79" s="29">
        <v>3000</v>
      </c>
      <c r="C79" s="11" t="s">
        <v>89</v>
      </c>
      <c r="D79" s="29">
        <v>3200</v>
      </c>
      <c r="E79" s="11" t="s">
        <v>89</v>
      </c>
      <c r="F79" t="s">
        <v>88</v>
      </c>
      <c r="G79" s="32" t="s">
        <v>91</v>
      </c>
    </row>
    <row r="80" spans="1:7" x14ac:dyDescent="0.4">
      <c r="A80" s="22" t="s">
        <v>68</v>
      </c>
      <c r="B80" s="29">
        <v>3000</v>
      </c>
      <c r="C80" s="11" t="s">
        <v>89</v>
      </c>
      <c r="D80" s="29">
        <v>3200</v>
      </c>
      <c r="E80" s="11" t="s">
        <v>89</v>
      </c>
      <c r="F80" t="s">
        <v>88</v>
      </c>
      <c r="G80" s="32" t="s">
        <v>91</v>
      </c>
    </row>
    <row r="81" spans="1:7" x14ac:dyDescent="0.4">
      <c r="A81" s="22" t="s">
        <v>69</v>
      </c>
      <c r="B81" s="29">
        <v>20000</v>
      </c>
      <c r="C81" s="32" t="s">
        <v>91</v>
      </c>
      <c r="D81" t="s">
        <v>88</v>
      </c>
      <c r="E81" s="32" t="s">
        <v>91</v>
      </c>
      <c r="F81">
        <v>3000</v>
      </c>
      <c r="G81" s="11" t="s">
        <v>87</v>
      </c>
    </row>
    <row r="82" spans="1:7" x14ac:dyDescent="0.4">
      <c r="A82" s="22" t="s">
        <v>70</v>
      </c>
      <c r="B82" s="29">
        <v>20000</v>
      </c>
      <c r="C82" s="32" t="s">
        <v>91</v>
      </c>
      <c r="D82" t="s">
        <v>88</v>
      </c>
      <c r="E82" s="32" t="s">
        <v>91</v>
      </c>
      <c r="F82">
        <v>3000</v>
      </c>
      <c r="G82" s="11" t="s">
        <v>87</v>
      </c>
    </row>
    <row r="83" spans="1:7" x14ac:dyDescent="0.4">
      <c r="A83" s="22" t="s">
        <v>71</v>
      </c>
      <c r="B83" s="29">
        <v>20000</v>
      </c>
      <c r="C83" s="32" t="s">
        <v>91</v>
      </c>
      <c r="D83" t="s">
        <v>88</v>
      </c>
      <c r="E83" s="32" t="s">
        <v>91</v>
      </c>
      <c r="F83">
        <v>3000</v>
      </c>
      <c r="G83" s="11" t="s">
        <v>87</v>
      </c>
    </row>
    <row r="84" spans="1:7" x14ac:dyDescent="0.4">
      <c r="A84" s="22" t="s">
        <v>72</v>
      </c>
      <c r="B84" s="29">
        <v>20000</v>
      </c>
      <c r="C84" s="32" t="s">
        <v>91</v>
      </c>
      <c r="D84" t="s">
        <v>88</v>
      </c>
      <c r="E84" s="32" t="s">
        <v>91</v>
      </c>
      <c r="F84">
        <v>3000</v>
      </c>
      <c r="G84" s="11" t="s">
        <v>87</v>
      </c>
    </row>
    <row r="85" spans="1:7" ht="19.5" thickBot="1" x14ac:dyDescent="0.45">
      <c r="A85" s="23" t="s">
        <v>73</v>
      </c>
      <c r="B85" s="29">
        <v>20000</v>
      </c>
      <c r="C85" s="32" t="s">
        <v>91</v>
      </c>
      <c r="D85" t="s">
        <v>88</v>
      </c>
      <c r="E85" s="32" t="s">
        <v>91</v>
      </c>
      <c r="F85">
        <v>3000</v>
      </c>
      <c r="G85" s="11" t="s">
        <v>87</v>
      </c>
    </row>
    <row r="86" spans="1:7" x14ac:dyDescent="0.4">
      <c r="A86" s="14" t="s">
        <v>80</v>
      </c>
      <c r="B86" s="12" t="s">
        <v>74</v>
      </c>
      <c r="C86" t="s">
        <v>74</v>
      </c>
      <c r="D86" t="s">
        <v>74</v>
      </c>
      <c r="E86" t="s">
        <v>74</v>
      </c>
      <c r="F86" t="s">
        <v>74</v>
      </c>
      <c r="G86" t="s">
        <v>74</v>
      </c>
    </row>
    <row r="87" spans="1:7" ht="19.5" thickBot="1" x14ac:dyDescent="0.45">
      <c r="A87" s="24" t="s">
        <v>78</v>
      </c>
      <c r="B87" s="1" t="s">
        <v>74</v>
      </c>
      <c r="C87" t="s">
        <v>74</v>
      </c>
      <c r="D87" t="s">
        <v>74</v>
      </c>
      <c r="E87" t="s">
        <v>74</v>
      </c>
      <c r="F87" t="s">
        <v>74</v>
      </c>
      <c r="G87" t="s">
        <v>74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Sheet1</vt:lpstr>
      <vt:lpstr>Sheet2</vt:lpstr>
      <vt:lpstr>医療機関等</vt:lpstr>
      <vt:lpstr>一般公衆浴場</vt:lpstr>
      <vt:lpstr>介護施設等</vt:lpstr>
      <vt:lpstr>施設等の種類</vt:lpstr>
      <vt:lpstr>障がい福祉施設等</vt:lpstr>
      <vt:lpstr>保育施設等</vt:lpstr>
      <vt:lpstr>未選択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2024-01-26T10:10:19Z</cp:lastPrinted>
  <dcterms:created xsi:type="dcterms:W3CDTF">2022-12-15T11:12:38Z</dcterms:created>
  <dcterms:modified xsi:type="dcterms:W3CDTF">2024-03-26T06:21:19Z</dcterms:modified>
</cp:coreProperties>
</file>